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osfs\DIV61\ObchodZA\Školy\Mladý účtovník\Mladý účtovník 2021\"/>
    </mc:Choice>
  </mc:AlternateContent>
  <xr:revisionPtr revIDLastSave="0" documentId="13_ncr:1_{BBE18EA8-3D59-4833-8B75-3FE5487BE7DE}" xr6:coauthVersionLast="36" xr6:coauthVersionMax="46" xr10:uidLastSave="{00000000-0000-0000-0000-000000000000}"/>
  <bookViews>
    <workbookView xWindow="-120" yWindow="-120" windowWidth="29040" windowHeight="15840" xr2:uid="{91021E60-5D37-4DC2-B160-F85FF8B6A6DE}"/>
  </bookViews>
  <sheets>
    <sheet name="DM" sheetId="1" r:id="rId1"/>
    <sheet name="Zásoby" sheetId="2" r:id="rId2"/>
    <sheet name="Zamestnanci" sheetId="3" r:id="rId3"/>
    <sheet name="Zúčtovacie vzťahy" sheetId="4" r:id="rId4"/>
  </sheets>
  <definedNames>
    <definedName name="_xlnm._FilterDatabase" localSheetId="3" hidden="1">'Zúčtovacie vzťahy'!$A$10:$H$36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3" l="1"/>
  <c r="H30" i="3"/>
  <c r="H25" i="3"/>
  <c r="H24" i="3"/>
  <c r="H12" i="3"/>
  <c r="H11" i="3"/>
  <c r="G41" i="2"/>
  <c r="I39" i="2"/>
  <c r="I37" i="2"/>
  <c r="J37" i="2" s="1"/>
  <c r="I36" i="2"/>
  <c r="E18" i="2"/>
  <c r="G17" i="2"/>
  <c r="G16" i="2"/>
  <c r="G15" i="2"/>
  <c r="G14" i="2"/>
  <c r="G13" i="2"/>
  <c r="H33" i="3" l="1"/>
  <c r="H13" i="3"/>
  <c r="H26" i="3"/>
  <c r="H32" i="3"/>
  <c r="H36" i="3" s="1"/>
  <c r="G18" i="2"/>
  <c r="H38" i="2"/>
  <c r="I38" i="2" s="1"/>
  <c r="J39" i="2" s="1"/>
  <c r="J38" i="2"/>
  <c r="H34" i="3" l="1"/>
  <c r="H41" i="2"/>
  <c r="I41" i="2" s="1"/>
  <c r="H40" i="2"/>
  <c r="I40" i="2" s="1"/>
</calcChain>
</file>

<file path=xl/sharedStrings.xml><?xml version="1.0" encoding="utf-8"?>
<sst xmlns="http://schemas.openxmlformats.org/spreadsheetml/2006/main" count="581" uniqueCount="278">
  <si>
    <t>č.</t>
  </si>
  <si>
    <t>Dokl.</t>
  </si>
  <si>
    <t>Popis účtovného prípadu</t>
  </si>
  <si>
    <t>Suma</t>
  </si>
  <si>
    <t>MD</t>
  </si>
  <si>
    <t>D</t>
  </si>
  <si>
    <t>1.</t>
  </si>
  <si>
    <t>PFA</t>
  </si>
  <si>
    <t>Náklady na registráciu 
domény</t>
  </si>
  <si>
    <t>bez obmedzení výšky nákladov</t>
  </si>
  <si>
    <t>501, 381</t>
  </si>
  <si>
    <t>2.</t>
  </si>
  <si>
    <t>Náklady na webhosting</t>
  </si>
  <si>
    <t>3.</t>
  </si>
  <si>
    <t>Náklady na vytvorenie 
webstránky</t>
  </si>
  <si>
    <t>1 700 € a menej - ÚJ rozhodla, že ide o 
dlhodobý majetok</t>
  </si>
  <si>
    <t>042</t>
  </si>
  <si>
    <t>4.</t>
  </si>
  <si>
    <t>viac ako1 700 €</t>
  </si>
  <si>
    <t>5.</t>
  </si>
  <si>
    <t>1 700 € a menej - ÚJ rozhodla, že nejde o 
dlhodobý majetok</t>
  </si>
  <si>
    <t>6.</t>
  </si>
  <si>
    <t>Vytvorenie webstránky 
vo vlastnej réžii</t>
  </si>
  <si>
    <t>Vlastné náklady, ak ÚJ rozhodla, 
že ide o dlhodobý majetok</t>
  </si>
  <si>
    <t>rôzne</t>
  </si>
  <si>
    <t>a) vznik nákladov</t>
  </si>
  <si>
    <t>5xx</t>
  </si>
  <si>
    <t>3xx</t>
  </si>
  <si>
    <t>ID</t>
  </si>
  <si>
    <t>b) aktivácia vlastných nákladov</t>
  </si>
  <si>
    <t>7.</t>
  </si>
  <si>
    <t>Zaradenie webstránky 
do používania</t>
  </si>
  <si>
    <t>obstarávacia cena / vlastné náklady</t>
  </si>
  <si>
    <t>029</t>
  </si>
  <si>
    <t>8.</t>
  </si>
  <si>
    <t>Odpisy webstránky</t>
  </si>
  <si>
    <t>podľa odpisového plánu</t>
  </si>
  <si>
    <t>089</t>
  </si>
  <si>
    <t>9.</t>
  </si>
  <si>
    <t>Odpisy domény</t>
  </si>
  <si>
    <t>10.</t>
  </si>
  <si>
    <t>Odpisy webhostingu</t>
  </si>
  <si>
    <t>11.</t>
  </si>
  <si>
    <t>Technické zhodnotenie 
webstránky</t>
  </si>
  <si>
    <t>a)</t>
  </si>
  <si>
    <t>1700 € a menej, ÚJ rozhodla, že nejde o dlhodobý majetok</t>
  </si>
  <si>
    <t>b)</t>
  </si>
  <si>
    <t>1700 € a menej, ÚJ rozhodla, že ide o dlhodobý majetok</t>
  </si>
  <si>
    <t>c)</t>
  </si>
  <si>
    <t>nad 1 700 € k stránke, ktorá je dlhodobý majetok</t>
  </si>
  <si>
    <t>12.</t>
  </si>
  <si>
    <t>zvýšenie hodnoty stránky</t>
  </si>
  <si>
    <t>náklady na technické zhodnotenie (b) a c))</t>
  </si>
  <si>
    <t>518, 381</t>
  </si>
  <si>
    <r>
      <rPr>
        <b/>
        <i/>
        <sz val="10"/>
        <rFont val="Arial"/>
        <family val="2"/>
        <charset val="238"/>
      </rPr>
      <t>2 400 €</t>
    </r>
    <r>
      <rPr>
        <sz val="11"/>
        <color theme="1"/>
        <rFont val="Calibri"/>
        <family val="2"/>
        <charset val="238"/>
        <scheme val="minor"/>
      </rPr>
      <t xml:space="preserve"> a menej - ÚJ rozhodla, že ide o 
dlhodobý majetok</t>
    </r>
  </si>
  <si>
    <t>041</t>
  </si>
  <si>
    <r>
      <t xml:space="preserve">viac ako </t>
    </r>
    <r>
      <rPr>
        <b/>
        <i/>
        <sz val="10"/>
        <rFont val="Arial"/>
        <family val="2"/>
        <charset val="238"/>
      </rPr>
      <t>2 400</t>
    </r>
    <r>
      <rPr>
        <sz val="11"/>
        <color theme="1"/>
        <rFont val="Calibri"/>
        <family val="2"/>
        <charset val="238"/>
        <scheme val="minor"/>
      </rPr>
      <t xml:space="preserve"> €</t>
    </r>
  </si>
  <si>
    <r>
      <rPr>
        <b/>
        <i/>
        <sz val="10"/>
        <rFont val="Arial"/>
        <family val="2"/>
        <charset val="238"/>
      </rPr>
      <t>2 400</t>
    </r>
    <r>
      <rPr>
        <sz val="11"/>
        <color theme="1"/>
        <rFont val="Calibri"/>
        <family val="2"/>
        <charset val="238"/>
        <scheme val="minor"/>
      </rPr>
      <t xml:space="preserve"> € a menej - ÚJ rozhodla, že nejde o 
dlhodobý majetok</t>
    </r>
  </si>
  <si>
    <r>
      <t xml:space="preserve">Vlastné náklady, ak ÚJ rozhodla, 
že ide o dlhodobý majetok </t>
    </r>
    <r>
      <rPr>
        <b/>
        <i/>
        <sz val="10"/>
        <rFont val="Arial"/>
        <family val="2"/>
        <charset val="238"/>
      </rPr>
      <t>(nad 2 400€)</t>
    </r>
  </si>
  <si>
    <t>019</t>
  </si>
  <si>
    <t>079</t>
  </si>
  <si>
    <t>-</t>
  </si>
  <si>
    <t>Posúďte nasledujúce interné usmernenie:</t>
  </si>
  <si>
    <t xml:space="preserve">Účtovná jednotka v zmysle zákona o účtovníctve vykonala inventarizáciu dlhodobého hmotného majetku </t>
  </si>
  <si>
    <t>Doklad</t>
  </si>
  <si>
    <t>Text účtovného prípadu</t>
  </si>
  <si>
    <t>Suma v €</t>
  </si>
  <si>
    <t>IÚD</t>
  </si>
  <si>
    <t>Testovací stroj – inventarizačný prebytok</t>
  </si>
  <si>
    <t>IÚD, PZÚ</t>
  </si>
  <si>
    <t>Zaradenie testovacieho stroja do užívania</t>
  </si>
  <si>
    <t>022</t>
  </si>
  <si>
    <t>082</t>
  </si>
  <si>
    <t>Zúčtovanie výnosov budúcich období 
(počas doby odpisovania)</t>
  </si>
  <si>
    <t>Posúďte nasledujúci postup účtovnej jednotky:</t>
  </si>
  <si>
    <t xml:space="preserve">účtovných obdobiach v účtovníctve neúčtovala. Reálna cena testovacieho stroja zisteného </t>
  </si>
  <si>
    <t xml:space="preserve">pri inventarizácii bola stanovená na 6 000 eur. </t>
  </si>
  <si>
    <t>Mesačný odpis testovacieho stroja (v odpisovom 
pláne si účtovná jednotka stanovila dobu odpisovania 
60 mesiacov)</t>
  </si>
  <si>
    <t xml:space="preserve">Účtovná jednotka obstarala 10. januára 20X1 osobný automobil, vstupná cena osobného automobilu bola </t>
  </si>
  <si>
    <t xml:space="preserve">80 000 eur. Osobný automobil v zmysle ZDP patrí do 1. odpisovej skupiny s dobou odpisovania 4 roky. </t>
  </si>
  <si>
    <t>V tabuľke navrhnite výpočet daňových odpisov (rovnomerné odpisovanie)</t>
  </si>
  <si>
    <t>(základy dane sú uvedené pred úpravou o limitované daňové odpisy osobného automobilu)</t>
  </si>
  <si>
    <t>Rok</t>
  </si>
  <si>
    <t>Základ dane</t>
  </si>
  <si>
    <t>Spôsob výpočtu odpisu</t>
  </si>
  <si>
    <t>Daňový odpis v eur zo vstupnej ceny</t>
  </si>
  <si>
    <t>Daňová zostatková cena v €</t>
  </si>
  <si>
    <t>Daňový odpis max. z limit. vstupnej ceny (48 000 eur)</t>
  </si>
  <si>
    <t>Ak ZD&lt;12 000 eur, tak ZD sa zvýši o rozdiel medzi odpisom z VC a odpisom z LVC (20 000 – 12 000)</t>
  </si>
  <si>
    <t>20X1</t>
  </si>
  <si>
    <t>80 000 / 4</t>
  </si>
  <si>
    <t>20X2</t>
  </si>
  <si>
    <t>12 000</t>
  </si>
  <si>
    <r>
      <t>-</t>
    </r>
    <r>
      <rPr>
        <b/>
        <sz val="7"/>
        <rFont val="Times New Roman"/>
        <family val="1"/>
        <charset val="238"/>
      </rPr>
      <t xml:space="preserve">          </t>
    </r>
    <r>
      <rPr>
        <b/>
        <sz val="10"/>
        <rFont val="Times New Roman"/>
        <family val="1"/>
        <charset val="238"/>
      </rPr>
      <t> </t>
    </r>
  </si>
  <si>
    <t>20X3</t>
  </si>
  <si>
    <t>20X4</t>
  </si>
  <si>
    <t>20X5</t>
  </si>
  <si>
    <t>Pozn.: ZD – základ dane, VC – vstupná cena, LVC – limitovaná vstupná cena</t>
  </si>
  <si>
    <t>Dátum</t>
  </si>
  <si>
    <t>Popis</t>
  </si>
  <si>
    <t>Počet kusov</t>
  </si>
  <si>
    <t>Cena za kus</t>
  </si>
  <si>
    <t>2.8.</t>
  </si>
  <si>
    <t>Nákup</t>
  </si>
  <si>
    <t>4.8.</t>
  </si>
  <si>
    <t>8.8.</t>
  </si>
  <si>
    <t>Predaj</t>
  </si>
  <si>
    <t>20.8.</t>
  </si>
  <si>
    <t>26.8.</t>
  </si>
  <si>
    <t>zostatok</t>
  </si>
  <si>
    <t>Správne:  70 kusov v hodnote 610,00 EUR</t>
  </si>
  <si>
    <t xml:space="preserve">Účtovná jednotka na ocenenie úbytkov tovaru používa metódu FIFO </t>
  </si>
  <si>
    <t xml:space="preserve">Účtovná jednotka na ocenenie úbytkov materiálu používa vážený aritmetický priemer, ktorý vypočíta po každom </t>
  </si>
  <si>
    <t xml:space="preserve">prírastku materiálu. </t>
  </si>
  <si>
    <t>množstvo 
v kg</t>
  </si>
  <si>
    <t>Cena 
za 1 kg</t>
  </si>
  <si>
    <t>1.1.</t>
  </si>
  <si>
    <t>Začiatočný zostatok</t>
  </si>
  <si>
    <t>4.1.</t>
  </si>
  <si>
    <t>9.1.</t>
  </si>
  <si>
    <t>Spotreba</t>
  </si>
  <si>
    <t>15.1.</t>
  </si>
  <si>
    <t>22.1.</t>
  </si>
  <si>
    <t>31.1.</t>
  </si>
  <si>
    <t>Konečný zostatok</t>
  </si>
  <si>
    <t>Správne: 160 kg v hodnote 1 200,00 EUR</t>
  </si>
  <si>
    <t>Posúdťe postup účtovnej jednotky v meisiaci január roku 01:</t>
  </si>
  <si>
    <t>Je tento zostatok správny?</t>
  </si>
  <si>
    <t>Dodávateľ</t>
  </si>
  <si>
    <t>Odberateľ</t>
  </si>
  <si>
    <t>Dodávka tovaru v predchádzajúcom účtovnom období</t>
  </si>
  <si>
    <t>a) cena bez DPH</t>
  </si>
  <si>
    <t>b) DPH</t>
  </si>
  <si>
    <t>c) spolu</t>
  </si>
  <si>
    <t xml:space="preserve">2. </t>
  </si>
  <si>
    <t>Inkaso/ Úhrada faktúry v predchádzajúcom účtovnom období (VBÚ)</t>
  </si>
  <si>
    <t>Účtovanie v nasledujúcom účtovnom období</t>
  </si>
  <si>
    <t>Uznaná reklamácia (nevýznamná suma)</t>
  </si>
  <si>
    <t>Pozn: tovar  je spotrebovaný</t>
  </si>
  <si>
    <t>Uznaná reklamácia (významná suma)</t>
  </si>
  <si>
    <t>428, 429</t>
  </si>
  <si>
    <t>Posúďte účtovanie  reklamácie tovaru dodaného v predchádzajúcom</t>
  </si>
  <si>
    <t>ROK 01:</t>
  </si>
  <si>
    <t>Údaje k výpočtu rezervy na nevyčerpané dovolenky za rok 01:</t>
  </si>
  <si>
    <t>Zamestnanci</t>
  </si>
  <si>
    <t>Spoločník A</t>
  </si>
  <si>
    <t>zamestnanec B</t>
  </si>
  <si>
    <t>zamestnankyňa C</t>
  </si>
  <si>
    <t>Nevyčerpaná dovolenka k 31.12.01 v dňoch</t>
  </si>
  <si>
    <t>Priemerná hodinová mzda za 4.Q.01</t>
  </si>
  <si>
    <t>Úväzok (denný)</t>
  </si>
  <si>
    <t>8 hodín</t>
  </si>
  <si>
    <t>4 hodiny</t>
  </si>
  <si>
    <t>Účtovanie rezervy na nevyčerpané dovolenky k 31.12.01:</t>
  </si>
  <si>
    <t>Text</t>
  </si>
  <si>
    <t>IÚD / ZVL</t>
  </si>
  <si>
    <t>Mzda za nevyčerpané dovolenky zamestnancov</t>
  </si>
  <si>
    <t>521</t>
  </si>
  <si>
    <t>323</t>
  </si>
  <si>
    <t>Mzda za nevyčerpané dovolenky spoločníkov</t>
  </si>
  <si>
    <t>522</t>
  </si>
  <si>
    <t>Sociálne a zdravotné poistenie 35,2%</t>
  </si>
  <si>
    <t>524</t>
  </si>
  <si>
    <t>ROK 02:</t>
  </si>
  <si>
    <t>Čerpanie dovoleniek</t>
  </si>
  <si>
    <t>Čerpanie dovoleniek v dňoch</t>
  </si>
  <si>
    <t>v Januári 02</t>
  </si>
  <si>
    <t>v Apríli 02</t>
  </si>
  <si>
    <t>Priemerná hodinová mzda za 1.Q.02</t>
  </si>
  <si>
    <t>Zúčtovanie rezervy na nevyčerpané dovolenky za rok 01 k 31.01.02:</t>
  </si>
  <si>
    <t>Zúčtovanie rezervy na náhradu mzdy zamestnancov</t>
  </si>
  <si>
    <t>331</t>
  </si>
  <si>
    <t>Zúčtovanie rezervy na náhradu mzdy spoločníkov</t>
  </si>
  <si>
    <t>366</t>
  </si>
  <si>
    <t>Zúčtovanie rezervy na sociálne a zdravotné poistenie</t>
  </si>
  <si>
    <t>336</t>
  </si>
  <si>
    <t>Zúčtovanie rezervy na nevyčerpané dovolenky za rok 01 k 30.04.02:</t>
  </si>
  <si>
    <t>Zrušenie nepotrebnej rezervy na mzdy zamestnancov</t>
  </si>
  <si>
    <t>Zrušenie nepotrebnej rezervy na poistné (S+Z)</t>
  </si>
  <si>
    <t>Náhrada mzdy spoločníka nad vytvorenú rezervu</t>
  </si>
  <si>
    <t>Sociálne a zdrav. poistenie nad vytvorenú rezervu</t>
  </si>
  <si>
    <t>Príklad č. 1</t>
  </si>
  <si>
    <t xml:space="preserve">Účtovná jednotka ("Spoločnosť, s.r.o.") má v rámci vnútorných predpisov na vedenie účtovníctva tzv. "Zbierku </t>
  </si>
  <si>
    <t xml:space="preserve">súvzťažností", na základe  ktorej sa účtujú jednotlivé účtovné prípady. </t>
  </si>
  <si>
    <t>Účtovná jednotka účtuje zásoby spôsobom A a používa kalkulačné účty, je platiteľom DPH, má povinnosť auditu.</t>
  </si>
  <si>
    <t>Hlavné činnosti účtovnej jednotky sú: výroba výrobkov, obchodovanie s tovarom a poskytovanie služieb.</t>
  </si>
  <si>
    <t>V príklade sa abstrahovalo od analytických účtov a sú zjednodušené, formulácie sú so skutočných smerníc z praxe</t>
  </si>
  <si>
    <t>Účtovný prípad</t>
  </si>
  <si>
    <t>VFA</t>
  </si>
  <si>
    <t>bez DPH       DPH 20%      Spolu</t>
  </si>
  <si>
    <t>x                  x                 311</t>
  </si>
  <si>
    <t>604            343                x</t>
  </si>
  <si>
    <t>x                  x                 321</t>
  </si>
  <si>
    <t>Tržby za tovar, platené platobnou kartou, cez registračnú pokladnicu</t>
  </si>
  <si>
    <t>x                  x                 315</t>
  </si>
  <si>
    <t>Predaj pohľadávky voči odberateľovi</t>
  </si>
  <si>
    <t>315</t>
  </si>
  <si>
    <t>311</t>
  </si>
  <si>
    <t>646</t>
  </si>
  <si>
    <t>Vyradenie predanej pohľadávky voči odberateľovi</t>
  </si>
  <si>
    <t>546</t>
  </si>
  <si>
    <t>Odpis záväzku voči dodávateľovi z dôvodu premlčania</t>
  </si>
  <si>
    <t>321</t>
  </si>
  <si>
    <t>648</t>
  </si>
  <si>
    <t>Tvorba rezervy na audit, ktorý bude vykonaný v budúcom roku</t>
  </si>
  <si>
    <t>548</t>
  </si>
  <si>
    <t>518</t>
  </si>
  <si>
    <t>Tvora opravnej položky k pohľadávkam</t>
  </si>
  <si>
    <t>547</t>
  </si>
  <si>
    <t>391</t>
  </si>
  <si>
    <t>Odpis pohľadávky voči odberateľovi</t>
  </si>
  <si>
    <t>Odpis pohľadávky voči odberateľovi - bola vytvorená OP 100%
Zúčtovanie OP</t>
  </si>
  <si>
    <t>Predpis poistného - zákonné poistenie motorových vozidiel</t>
  </si>
  <si>
    <t>379</t>
  </si>
  <si>
    <t>Predpis poistného - havarijné poistenie motorových vozidiel</t>
  </si>
  <si>
    <t>Predpis penále odberateľovi</t>
  </si>
  <si>
    <t>378</t>
  </si>
  <si>
    <t>644</t>
  </si>
  <si>
    <t>Predpis penále od dodávateľa - akceptované</t>
  </si>
  <si>
    <t>544</t>
  </si>
  <si>
    <t>325</t>
  </si>
  <si>
    <t>VBÚ</t>
  </si>
  <si>
    <t>221</t>
  </si>
  <si>
    <t>Úhrada preddavku na daň z príjmov právnických osôob</t>
  </si>
  <si>
    <t>341</t>
  </si>
  <si>
    <t>Preplatok na dani z príjmov právnických osôb vrátený daňovým úradom</t>
  </si>
  <si>
    <t>Nedoplatok na DzPPO uhradený daňovému úradu</t>
  </si>
  <si>
    <t>Prijatá pôžička od spoločníka spoločnosti</t>
  </si>
  <si>
    <t>365</t>
  </si>
  <si>
    <t>Splátka pôžičky spoločníkovi spoločnosti</t>
  </si>
  <si>
    <t>Mylná platba na neznámy účet</t>
  </si>
  <si>
    <t>Mylná platba z neznámeho účtu</t>
  </si>
  <si>
    <t>Prijatá faktúra za dodávku, ktorá bola v predchádzajúcom účtovnom období účtovaná ako dlhodobá nevyfakturovaná dodávka</t>
  </si>
  <si>
    <t>476            343                x</t>
  </si>
  <si>
    <t>Vystavený dobropis na faktúru za predané výrobky, ktorá nebola zinkasovaná</t>
  </si>
  <si>
    <t>x                  x                 325</t>
  </si>
  <si>
    <t>601            343                x</t>
  </si>
  <si>
    <t>Vystavený dobropis na faktúru za poskytnuté služby, ktorá nebola zinkasovaná</t>
  </si>
  <si>
    <t>602            343                x</t>
  </si>
  <si>
    <t>Vystavený dobropis na faktúru za predané výrobky, ktorá bola zinkasovaná</t>
  </si>
  <si>
    <t>Vystavený dobropis na faktúru za poskytnuté služby, ktorá bola zinkasovaná</t>
  </si>
  <si>
    <t>131                  343               x</t>
  </si>
  <si>
    <t>x                x                321</t>
  </si>
  <si>
    <t>Prijatý dobropis na faktúru za prijaté služby, ktorá nebola uhradená</t>
  </si>
  <si>
    <t>518                  343               x</t>
  </si>
  <si>
    <t>Prijatý dobropis na faktúru za nakúpený tovar, ktorá bola uhradená</t>
  </si>
  <si>
    <t>x                x                315</t>
  </si>
  <si>
    <t xml:space="preserve">Doplňte účtovnej jednotke účtovací predpis vybraných účtovných prípadov  do internej smernice. </t>
  </si>
  <si>
    <t xml:space="preserve">Účtovná jednotka nemala k 1.8.2020 na sklade žiadny tovar. 2.8. 2020 nakúpila 100 ks tovaru X za cenu </t>
  </si>
  <si>
    <t xml:space="preserve">10 EUR za kus. Potom 4.8. 2020 nakúpila 60 kusov tovaru X za cenu 8 EUR za kus. Ďalej 8.8. 2020 predala </t>
  </si>
  <si>
    <t xml:space="preserve">20 kusov tovaru X za cenu 16 EUR za kus. Následne 20.8. 2020 nakúpila 50 kusov tovaru X za cenu </t>
  </si>
  <si>
    <t>9 EUR za kus. Nakoniec ešte 26.8.2020 predala 120 kusov tovaru X za cenu 16 EUR za kus.</t>
  </si>
  <si>
    <t>K 31.8. 2020 účtovná jednotka vykázala  90 kusov tovaru X v hodnote 642,89 EUR. Je tento zostatok správny?</t>
  </si>
  <si>
    <t xml:space="preserve">Účtovná jednotka mala k 1.1. 2020 na sklade 50 kg materiálu F v cene 6 EUR za kg, teda v celkovej hodnote </t>
  </si>
  <si>
    <t xml:space="preserve">300 EUR. Dňa 4.1. 2020 nakúpila ďalších 50 kg materiálu F v cene 8 EUR za kg, teda v celkovej hodnote </t>
  </si>
  <si>
    <t xml:space="preserve">400 EUR. Dňa 9.1. 2020 spotrebovala vo výrobe 10 kg materiálu F. Dňa 15.1.2020 nakúpila 90 kg materiálu F </t>
  </si>
  <si>
    <t xml:space="preserve">v cene 8 EUR za kg, teda v celkovej hodnote 720 EUR. Dňa 22.1.2020 spotrebovala vo výrobe 20 kg materiálu F. </t>
  </si>
  <si>
    <t>K 31.1.2020 účtovná jednotka vykázala  220 kg materiálu F v hodnote 1 208,89 EUR</t>
  </si>
  <si>
    <t xml:space="preserve">k 31.12.2020. Pri inventarizácií zistila, že disponuje s testovacím strojom, o ktorom v predchádzajúcich </t>
  </si>
  <si>
    <t>Aká je výška mzdy zamestnancov v EUR za nevyčerpané dovolenky? Zároveň napíšte účtovný predpis (MD/D) účtovania tejto rezervy.</t>
  </si>
  <si>
    <t>Aká je výška mzdy spoločníka v EUR za nevyčerpanú dovolenku? Zároveň napíšte účtovný predpis (MD/D) účtovania tejto rezervy.</t>
  </si>
  <si>
    <t>Sociálne a zdravotné poistenie 35,2% v EUR je v akej výške? Zároveň napíšte účtovný predpis (MD/D) účtovania tejto rezervy.</t>
  </si>
  <si>
    <t>V akej výške v EUR je zúčtovanie rezervy na náhradu mzdy zamestnancov v januári? Zároveň napíšte účtovný predpis (MD/D) účtovania tejto náhrady.</t>
  </si>
  <si>
    <t>V akej výške v EUR je zúčtovanie rezervy na náhradu mzdy spoločníka v januári? Zároveň napíšte účtovný predpis (MD/D) účtovania tejto náhrady.</t>
  </si>
  <si>
    <t>V akej výške v EUR je zúčtovanie rezervy na sociálne a zdravotné poistenie v januári? Zároveň napíšte účtovný predpis (MD/D) účtovania tejto náhrady.</t>
  </si>
  <si>
    <t>V akej výške v EUR je zúčtovanie rezervy na náhradu mzdy zamestnancov v apríli? Zároveň napíšte účtovný predpis (MD/D) účtovania tejto náhrady.</t>
  </si>
  <si>
    <t>V akej výške v EUR je zúčtovanie rezervy na náhradu mzdy spoločníka v apríli? Zároveň napíšte účtovný predpis (MD/D) účtovania tejto náhrady.</t>
  </si>
  <si>
    <t>V akej výške v EUR je zúčtovanie rezervy na sociálne a zdravotné poistenie v apríli? Zároveň napíšte účtovný predpis (MD/D) účtovania tejto náhrady.</t>
  </si>
  <si>
    <t>V akej výške v EUR je zrušenie nepotrebnej rezervy na mzdy zamestnancov? Zároveň napíšte účtovný predpis (MD/D) účtovania tohto zrušenia.</t>
  </si>
  <si>
    <t>V akej výške v EUR je zrušenie nepotrebnej rezervy na poistné (S+Z)? Zároveň napíšte účtovný predpis (MD/D) účtovania tohto zrušenia.</t>
  </si>
  <si>
    <t>V akej výške v EUR je náhrada mzdy spoločníka nad vytvorenú rezervu? Zároveň napíšte účtovný predpis (MD/D) účtovania tejto náhrady.</t>
  </si>
  <si>
    <t>V akej výške v EUR je sociálne a zdravotné poistenie nad vytvorenú rezervu? Zároveň napíšte účtovný predpis (MD/D) účtovania tohto poistenia.</t>
  </si>
  <si>
    <t>ÚDAJE PODFARBENÉ ŽLTOU FARBOU ŠTUDENTI NEVIDIA</t>
  </si>
  <si>
    <t>Príklad č. 2</t>
  </si>
  <si>
    <t>Príklad č. 3</t>
  </si>
  <si>
    <t>účtovnom období (z pozície dodávateľa aj odberateľa). Účtovná jednotka je platiteľ DPH v SR.</t>
  </si>
  <si>
    <t>Účtovná jednotka PrimaLux, s.r.o. účtovala naslednovné účtovné prípady. Posúďte, či účtovná jednotka postupovala správne</t>
  </si>
  <si>
    <t xml:space="preserve"> a prípadne zistené nedostatky opravte.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</si>
</sst>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i/>
      <sz val="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Calibri"/>
      <family val="2"/>
      <charset val="238"/>
    </font>
    <font>
      <sz val="10"/>
      <name val="Calibri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Border="0"/>
  </cellStyleXfs>
  <cellXfs count="3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2" borderId="1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horizontal="center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/>
    <xf numFmtId="0" fontId="0" fillId="0" borderId="9" xfId="0" applyBorder="1"/>
    <xf numFmtId="0" fontId="0" fillId="3" borderId="6" xfId="0" applyFill="1" applyBorder="1"/>
    <xf numFmtId="0" fontId="0" fillId="3" borderId="7" xfId="0" applyFill="1" applyBorder="1"/>
    <xf numFmtId="0" fontId="0" fillId="3" borderId="9" xfId="0" applyFill="1" applyBorder="1" applyAlignment="1">
      <alignment horizontal="center"/>
    </xf>
    <xf numFmtId="0" fontId="0" fillId="3" borderId="9" xfId="0" quotePrefix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3" borderId="10" xfId="0" quotePrefix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3" borderId="15" xfId="0" quotePrefix="1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3" borderId="10" xfId="0" applyFill="1" applyBorder="1"/>
    <xf numFmtId="0" fontId="0" fillId="0" borderId="10" xfId="0" applyBorder="1"/>
    <xf numFmtId="0" fontId="0" fillId="3" borderId="1" xfId="0" applyFill="1" applyBorder="1"/>
    <xf numFmtId="0" fontId="0" fillId="3" borderId="2" xfId="0" applyFill="1" applyBorder="1"/>
    <xf numFmtId="0" fontId="0" fillId="3" borderId="10" xfId="0" applyFill="1" applyBorder="1" applyAlignment="1">
      <alignment horizontal="center"/>
    </xf>
    <xf numFmtId="0" fontId="0" fillId="3" borderId="10" xfId="0" quotePrefix="1" applyFill="1" applyBorder="1" applyAlignment="1">
      <alignment horizontal="center"/>
    </xf>
    <xf numFmtId="0" fontId="0" fillId="3" borderId="15" xfId="0" applyFill="1" applyBorder="1"/>
    <xf numFmtId="0" fontId="0" fillId="3" borderId="0" xfId="0" applyFill="1"/>
    <xf numFmtId="0" fontId="0" fillId="3" borderId="11" xfId="0" applyFill="1" applyBorder="1" applyAlignment="1">
      <alignment horizontal="center"/>
    </xf>
    <xf numFmtId="0" fontId="0" fillId="3" borderId="11" xfId="0" quotePrefix="1" applyFill="1" applyBorder="1" applyAlignment="1">
      <alignment horizontal="center"/>
    </xf>
    <xf numFmtId="0" fontId="0" fillId="3" borderId="12" xfId="0" applyFill="1" applyBorder="1"/>
    <xf numFmtId="0" fontId="0" fillId="0" borderId="13" xfId="0" applyBorder="1"/>
    <xf numFmtId="0" fontId="0" fillId="3" borderId="14" xfId="0" applyFill="1" applyBorder="1"/>
    <xf numFmtId="0" fontId="0" fillId="3" borderId="15" xfId="0" quotePrefix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5" xfId="0" applyBorder="1"/>
    <xf numFmtId="0" fontId="0" fillId="3" borderId="9" xfId="0" quotePrefix="1" applyFill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3" fillId="4" borderId="9" xfId="0" quotePrefix="1" applyFont="1" applyFill="1" applyBorder="1" applyAlignment="1">
      <alignment horizontal="center" vertical="center"/>
    </xf>
    <xf numFmtId="0" fontId="3" fillId="4" borderId="10" xfId="0" quotePrefix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5" xfId="0" quotePrefix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1" xfId="0" quotePrefix="1" applyFont="1" applyFill="1" applyBorder="1" applyAlignment="1">
      <alignment horizontal="center"/>
    </xf>
    <xf numFmtId="0" fontId="3" fillId="4" borderId="15" xfId="0" quotePrefix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9" xfId="0" quotePrefix="1" applyFont="1" applyFill="1" applyBorder="1" applyAlignment="1">
      <alignment horizontal="center"/>
    </xf>
    <xf numFmtId="0" fontId="0" fillId="3" borderId="14" xfId="0" quotePrefix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justify" vertical="center"/>
    </xf>
    <xf numFmtId="3" fontId="0" fillId="0" borderId="9" xfId="0" applyNumberFormat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4" borderId="9" xfId="0" quotePrefix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justify" vertical="center"/>
    </xf>
    <xf numFmtId="3" fontId="0" fillId="4" borderId="9" xfId="0" applyNumberFormat="1" applyFill="1" applyBorder="1" applyAlignment="1">
      <alignment horizontal="center" vertical="center"/>
    </xf>
    <xf numFmtId="0" fontId="0" fillId="0" borderId="14" xfId="0" applyFill="1" applyBorder="1"/>
    <xf numFmtId="0" fontId="0" fillId="0" borderId="0" xfId="0" applyFill="1"/>
    <xf numFmtId="0" fontId="0" fillId="0" borderId="10" xfId="0" applyBorder="1" applyAlignment="1">
      <alignment horizontal="center" vertical="center"/>
    </xf>
    <xf numFmtId="0" fontId="5" fillId="0" borderId="9" xfId="0" applyFont="1" applyBorder="1" applyAlignment="1">
      <alignment horizontal="justify" vertical="center"/>
    </xf>
    <xf numFmtId="3" fontId="5" fillId="0" borderId="9" xfId="0" applyNumberFormat="1" applyFont="1" applyBorder="1" applyAlignment="1">
      <alignment horizontal="center" vertical="center"/>
    </xf>
    <xf numFmtId="0" fontId="9" fillId="0" borderId="0" xfId="0" applyFont="1"/>
    <xf numFmtId="0" fontId="0" fillId="3" borderId="3" xfId="0" applyFill="1" applyBorder="1"/>
    <xf numFmtId="0" fontId="0" fillId="3" borderId="13" xfId="0" applyFill="1" applyBorder="1"/>
    <xf numFmtId="0" fontId="2" fillId="3" borderId="4" xfId="0" applyFont="1" applyFill="1" applyBorder="1"/>
    <xf numFmtId="8" fontId="11" fillId="0" borderId="9" xfId="0" applyNumberFormat="1" applyFont="1" applyBorder="1" applyAlignment="1">
      <alignment horizontal="right" vertical="center"/>
    </xf>
    <xf numFmtId="4" fontId="12" fillId="4" borderId="9" xfId="0" applyNumberFormat="1" applyFont="1" applyFill="1" applyBorder="1" applyAlignment="1">
      <alignment horizontal="right" vertical="center"/>
    </xf>
    <xf numFmtId="4" fontId="13" fillId="4" borderId="9" xfId="0" applyNumberFormat="1" applyFont="1" applyFill="1" applyBorder="1" applyAlignment="1">
      <alignment horizontal="right" vertical="center"/>
    </xf>
    <xf numFmtId="0" fontId="14" fillId="3" borderId="4" xfId="0" applyFont="1" applyFill="1" applyBorder="1"/>
    <xf numFmtId="0" fontId="14" fillId="3" borderId="12" xfId="0" applyFont="1" applyFill="1" applyBorder="1"/>
    <xf numFmtId="14" fontId="11" fillId="4" borderId="9" xfId="0" applyNumberFormat="1" applyFont="1" applyFill="1" applyBorder="1" applyAlignment="1">
      <alignment horizontal="right" vertical="center"/>
    </xf>
    <xf numFmtId="0" fontId="11" fillId="4" borderId="9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right" vertical="center"/>
    </xf>
    <xf numFmtId="8" fontId="11" fillId="4" borderId="9" xfId="0" applyNumberFormat="1" applyFont="1" applyFill="1" applyBorder="1" applyAlignment="1">
      <alignment horizontal="right" vertical="center"/>
    </xf>
    <xf numFmtId="0" fontId="10" fillId="7" borderId="9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/>
    </xf>
    <xf numFmtId="4" fontId="3" fillId="4" borderId="9" xfId="0" applyNumberFormat="1" applyFont="1" applyFill="1" applyBorder="1"/>
    <xf numFmtId="4" fontId="17" fillId="3" borderId="5" xfId="0" applyNumberFormat="1" applyFont="1" applyFill="1" applyBorder="1"/>
    <xf numFmtId="0" fontId="16" fillId="4" borderId="9" xfId="0" applyFont="1" applyFill="1" applyBorder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8" fillId="0" borderId="1" xfId="0" applyFont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3" fillId="4" borderId="8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5" xfId="0" applyFont="1" applyFill="1" applyBorder="1"/>
    <xf numFmtId="0" fontId="3" fillId="4" borderId="9" xfId="0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3" fillId="3" borderId="4" xfId="0" applyFont="1" applyFill="1" applyBorder="1"/>
    <xf numFmtId="0" fontId="2" fillId="8" borderId="9" xfId="0" applyFont="1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20" fillId="0" borderId="9" xfId="1" applyFont="1" applyBorder="1" applyAlignment="1">
      <alignment horizontal="center"/>
    </xf>
    <xf numFmtId="0" fontId="20" fillId="0" borderId="9" xfId="1" applyFont="1" applyBorder="1"/>
    <xf numFmtId="4" fontId="21" fillId="4" borderId="9" xfId="1" applyNumberFormat="1" applyFont="1" applyFill="1" applyBorder="1"/>
    <xf numFmtId="49" fontId="21" fillId="4" borderId="9" xfId="1" applyNumberFormat="1" applyFont="1" applyFill="1" applyBorder="1" applyAlignment="1">
      <alignment horizontal="center"/>
    </xf>
    <xf numFmtId="17" fontId="0" fillId="3" borderId="6" xfId="0" applyNumberFormat="1" applyFill="1" applyBorder="1"/>
    <xf numFmtId="0" fontId="5" fillId="3" borderId="0" xfId="0" applyFont="1" applyFill="1"/>
    <xf numFmtId="0" fontId="22" fillId="3" borderId="0" xfId="0" applyFont="1" applyFill="1"/>
    <xf numFmtId="0" fontId="5" fillId="3" borderId="0" xfId="0" applyFont="1" applyFill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24" fillId="4" borderId="9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/>
    <xf numFmtId="49" fontId="6" fillId="4" borderId="9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0" fillId="0" borderId="1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1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0" xfId="0" applyFill="1" applyBorder="1"/>
    <xf numFmtId="0" fontId="0" fillId="0" borderId="15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12" xfId="0" applyFill="1" applyBorder="1"/>
    <xf numFmtId="0" fontId="0" fillId="0" borderId="13" xfId="0" applyFill="1" applyBorder="1"/>
    <xf numFmtId="0" fontId="5" fillId="0" borderId="9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 applyBorder="1"/>
    <xf numFmtId="0" fontId="1" fillId="0" borderId="0" xfId="0" applyFont="1" applyFill="1"/>
    <xf numFmtId="0" fontId="26" fillId="0" borderId="0" xfId="0" applyFont="1" applyFill="1" applyBorder="1" applyAlignment="1">
      <alignment horizontal="left"/>
    </xf>
    <xf numFmtId="0" fontId="0" fillId="0" borderId="0" xfId="0" applyBorder="1"/>
    <xf numFmtId="0" fontId="0" fillId="3" borderId="4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13" xfId="0" applyFill="1" applyBorder="1"/>
    <xf numFmtId="0" fontId="6" fillId="4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2" xfId="0" applyFill="1" applyBorder="1"/>
    <xf numFmtId="0" fontId="0" fillId="3" borderId="14" xfId="0" applyFill="1" applyBorder="1"/>
    <xf numFmtId="0" fontId="0" fillId="3" borderId="13" xfId="0" applyFill="1" applyBorder="1"/>
    <xf numFmtId="0" fontId="6" fillId="4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1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0" fontId="0" fillId="4" borderId="5" xfId="0" applyFill="1" applyBorder="1"/>
    <xf numFmtId="0" fontId="0" fillId="4" borderId="12" xfId="0" applyFill="1" applyBorder="1"/>
    <xf numFmtId="0" fontId="0" fillId="4" borderId="14" xfId="0" applyFill="1" applyBorder="1"/>
    <xf numFmtId="0" fontId="0" fillId="4" borderId="13" xfId="0" applyFill="1" applyBorder="1"/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6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4" fontId="15" fillId="4" borderId="9" xfId="0" applyNumberFormat="1" applyFont="1" applyFill="1" applyBorder="1"/>
    <xf numFmtId="0" fontId="11" fillId="4" borderId="6" xfId="0" applyFont="1" applyFill="1" applyBorder="1" applyAlignment="1">
      <alignment vertical="center"/>
    </xf>
    <xf numFmtId="0" fontId="11" fillId="4" borderId="8" xfId="0" applyFont="1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7" borderId="9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14" fontId="15" fillId="4" borderId="6" xfId="0" applyNumberFormat="1" applyFont="1" applyFill="1" applyBorder="1" applyAlignment="1">
      <alignment vertical="center"/>
    </xf>
    <xf numFmtId="14" fontId="15" fillId="4" borderId="8" xfId="0" applyNumberFormat="1" applyFont="1" applyFill="1" applyBorder="1" applyAlignment="1">
      <alignment vertical="center"/>
    </xf>
    <xf numFmtId="0" fontId="6" fillId="8" borderId="6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3" fillId="3" borderId="6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5" fillId="3" borderId="0" xfId="0" applyFont="1" applyFill="1" applyAlignment="1"/>
    <xf numFmtId="0" fontId="25" fillId="4" borderId="0" xfId="0" applyFont="1" applyFill="1" applyAlignment="1">
      <alignment horizontal="center"/>
    </xf>
    <xf numFmtId="0" fontId="9" fillId="4" borderId="14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3" borderId="0" xfId="0" applyFont="1" applyFill="1" applyBorder="1"/>
    <xf numFmtId="4" fontId="4" fillId="4" borderId="0" xfId="0" applyNumberFormat="1" applyFont="1" applyFill="1" applyBorder="1"/>
    <xf numFmtId="0" fontId="0" fillId="4" borderId="0" xfId="0" applyFill="1" applyBorder="1"/>
    <xf numFmtId="0" fontId="3" fillId="4" borderId="0" xfId="0" applyFont="1" applyFill="1" applyBorder="1"/>
    <xf numFmtId="4" fontId="17" fillId="3" borderId="0" xfId="0" applyNumberFormat="1" applyFont="1" applyFill="1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7" fillId="0" borderId="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/>
    <xf numFmtId="0" fontId="0" fillId="3" borderId="13" xfId="0" quotePrefix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/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8" fillId="0" borderId="4" xfId="0" applyFont="1" applyBorder="1" applyAlignment="1">
      <alignment horizontal="left"/>
    </xf>
  </cellXfs>
  <cellStyles count="2">
    <cellStyle name="Normálna" xfId="0" builtinId="0"/>
    <cellStyle name="normální_Work" xfId="1" xr:uid="{876D6F72-61DD-4324-A3E3-CF733EE7A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B3C4-4D74-43B1-B12F-43CE5246C734}">
  <sheetPr>
    <tabColor theme="2" tint="-0.249977111117893"/>
  </sheetPr>
  <dimension ref="A1:J77"/>
  <sheetViews>
    <sheetView showGridLines="0" tabSelected="1" topLeftCell="A60" zoomScaleNormal="100" workbookViewId="0">
      <selection activeCell="N80" sqref="N80"/>
    </sheetView>
  </sheetViews>
  <sheetFormatPr defaultRowHeight="15" x14ac:dyDescent="0.25"/>
  <cols>
    <col min="4" max="4" width="20" customWidth="1"/>
    <col min="5" max="5" width="18.5703125" customWidth="1"/>
    <col min="7" max="7" width="16.28515625" customWidth="1"/>
    <col min="8" max="8" width="20" customWidth="1"/>
    <col min="16" max="16" width="30.140625" customWidth="1"/>
    <col min="18" max="18" width="10.7109375" customWidth="1"/>
    <col min="20" max="20" width="29.85546875" customWidth="1"/>
  </cols>
  <sheetData>
    <row r="1" spans="1:10" ht="18.75" x14ac:dyDescent="0.3">
      <c r="A1" s="91" t="s">
        <v>181</v>
      </c>
      <c r="C1" s="304" t="s">
        <v>272</v>
      </c>
      <c r="D1" s="305"/>
      <c r="E1" s="305"/>
      <c r="F1" s="305"/>
      <c r="G1" s="305"/>
      <c r="H1" s="305"/>
      <c r="I1" s="305"/>
      <c r="J1" s="305"/>
    </row>
    <row r="2" spans="1:10" x14ac:dyDescent="0.25">
      <c r="A2" s="2" t="s">
        <v>62</v>
      </c>
      <c r="B2" s="3"/>
      <c r="C2" s="3"/>
      <c r="D2" s="3"/>
      <c r="E2" s="3"/>
      <c r="F2" s="3"/>
      <c r="G2" s="3"/>
      <c r="H2" s="4"/>
      <c r="I2" s="4"/>
      <c r="J2" s="5"/>
    </row>
    <row r="3" spans="1:10" x14ac:dyDescent="0.25">
      <c r="A3" s="6" t="s">
        <v>276</v>
      </c>
      <c r="B3" s="179"/>
      <c r="C3" s="179"/>
      <c r="D3" s="179"/>
      <c r="E3" s="179"/>
      <c r="F3" s="179"/>
      <c r="G3" s="179"/>
      <c r="H3" s="320"/>
      <c r="I3" s="320"/>
      <c r="J3" s="7"/>
    </row>
    <row r="4" spans="1:10" x14ac:dyDescent="0.25">
      <c r="A4" s="6" t="s">
        <v>277</v>
      </c>
      <c r="H4" s="1"/>
      <c r="I4" s="1"/>
      <c r="J4" s="7"/>
    </row>
    <row r="5" spans="1:10" x14ac:dyDescent="0.25">
      <c r="A5" s="8" t="s">
        <v>0</v>
      </c>
      <c r="B5" s="8" t="s">
        <v>1</v>
      </c>
      <c r="C5" s="9" t="s">
        <v>2</v>
      </c>
      <c r="D5" s="10"/>
      <c r="E5" s="268" t="s">
        <v>3</v>
      </c>
      <c r="F5" s="269"/>
      <c r="G5" s="269"/>
      <c r="H5" s="270"/>
      <c r="I5" s="11" t="s">
        <v>4</v>
      </c>
      <c r="J5" s="11" t="s">
        <v>5</v>
      </c>
    </row>
    <row r="6" spans="1:10" x14ac:dyDescent="0.25">
      <c r="A6" s="12" t="s">
        <v>6</v>
      </c>
      <c r="B6" s="13" t="s">
        <v>7</v>
      </c>
      <c r="C6" s="247" t="s">
        <v>8</v>
      </c>
      <c r="D6" s="248"/>
      <c r="E6" s="249" t="s">
        <v>9</v>
      </c>
      <c r="F6" s="250"/>
      <c r="G6" s="250"/>
      <c r="H6" s="251"/>
      <c r="I6" s="14" t="s">
        <v>10</v>
      </c>
      <c r="J6" s="14">
        <v>321</v>
      </c>
    </row>
    <row r="7" spans="1:10" x14ac:dyDescent="0.25">
      <c r="A7" s="15" t="s">
        <v>11</v>
      </c>
      <c r="B7" s="16" t="s">
        <v>7</v>
      </c>
      <c r="C7" s="183" t="s">
        <v>12</v>
      </c>
      <c r="D7" s="184"/>
      <c r="E7" s="252" t="s">
        <v>9</v>
      </c>
      <c r="F7" s="253"/>
      <c r="G7" s="253"/>
      <c r="H7" s="254"/>
      <c r="I7" s="200" t="s">
        <v>10</v>
      </c>
      <c r="J7" s="200">
        <v>321</v>
      </c>
    </row>
    <row r="8" spans="1:10" x14ac:dyDescent="0.25">
      <c r="A8" s="12" t="s">
        <v>13</v>
      </c>
      <c r="B8" s="13" t="s">
        <v>7</v>
      </c>
      <c r="C8" s="247" t="s">
        <v>14</v>
      </c>
      <c r="D8" s="248"/>
      <c r="E8" s="247" t="s">
        <v>15</v>
      </c>
      <c r="F8" s="250"/>
      <c r="G8" s="250"/>
      <c r="H8" s="251"/>
      <c r="I8" s="20" t="s">
        <v>16</v>
      </c>
      <c r="J8" s="14">
        <v>321</v>
      </c>
    </row>
    <row r="9" spans="1:10" x14ac:dyDescent="0.25">
      <c r="A9" s="12" t="s">
        <v>17</v>
      </c>
      <c r="B9" s="13" t="s">
        <v>7</v>
      </c>
      <c r="C9" s="247" t="s">
        <v>14</v>
      </c>
      <c r="D9" s="248"/>
      <c r="E9" s="249" t="s">
        <v>18</v>
      </c>
      <c r="F9" s="250"/>
      <c r="G9" s="250"/>
      <c r="H9" s="251"/>
      <c r="I9" s="20" t="s">
        <v>16</v>
      </c>
      <c r="J9" s="14">
        <v>321</v>
      </c>
    </row>
    <row r="10" spans="1:10" x14ac:dyDescent="0.25">
      <c r="A10" s="21" t="s">
        <v>19</v>
      </c>
      <c r="B10" s="22" t="s">
        <v>7</v>
      </c>
      <c r="C10" s="247" t="s">
        <v>14</v>
      </c>
      <c r="D10" s="248"/>
      <c r="E10" s="247" t="s">
        <v>20</v>
      </c>
      <c r="F10" s="250"/>
      <c r="G10" s="250"/>
      <c r="H10" s="251"/>
      <c r="I10" s="23">
        <v>501</v>
      </c>
      <c r="J10" s="14">
        <v>321</v>
      </c>
    </row>
    <row r="11" spans="1:10" x14ac:dyDescent="0.25">
      <c r="A11" s="24" t="s">
        <v>21</v>
      </c>
      <c r="B11" s="25"/>
      <c r="C11" s="259" t="s">
        <v>22</v>
      </c>
      <c r="D11" s="260"/>
      <c r="E11" s="259" t="s">
        <v>23</v>
      </c>
      <c r="F11" s="261"/>
      <c r="G11" s="261"/>
      <c r="H11" s="262"/>
      <c r="I11" s="186"/>
      <c r="J11" s="186"/>
    </row>
    <row r="12" spans="1:10" x14ac:dyDescent="0.25">
      <c r="A12" s="180"/>
      <c r="B12" s="26" t="s">
        <v>24</v>
      </c>
      <c r="C12" s="321" t="s">
        <v>25</v>
      </c>
      <c r="D12" s="321"/>
      <c r="E12" s="263"/>
      <c r="F12" s="322"/>
      <c r="G12" s="322"/>
      <c r="H12" s="264"/>
      <c r="I12" s="187" t="s">
        <v>26</v>
      </c>
      <c r="J12" s="187" t="s">
        <v>27</v>
      </c>
    </row>
    <row r="13" spans="1:10" x14ac:dyDescent="0.25">
      <c r="A13" s="181"/>
      <c r="B13" s="27" t="s">
        <v>28</v>
      </c>
      <c r="C13" s="182" t="s">
        <v>29</v>
      </c>
      <c r="D13" s="182"/>
      <c r="E13" s="265"/>
      <c r="F13" s="266"/>
      <c r="G13" s="266"/>
      <c r="H13" s="267"/>
      <c r="I13" s="28" t="s">
        <v>16</v>
      </c>
      <c r="J13" s="188">
        <v>624</v>
      </c>
    </row>
    <row r="14" spans="1:10" x14ac:dyDescent="0.25">
      <c r="A14" s="29" t="s">
        <v>30</v>
      </c>
      <c r="B14" s="30" t="s">
        <v>28</v>
      </c>
      <c r="C14" s="247" t="s">
        <v>31</v>
      </c>
      <c r="D14" s="248"/>
      <c r="E14" s="249" t="s">
        <v>32</v>
      </c>
      <c r="F14" s="250"/>
      <c r="G14" s="250"/>
      <c r="H14" s="251"/>
      <c r="I14" s="20" t="s">
        <v>33</v>
      </c>
      <c r="J14" s="20" t="s">
        <v>16</v>
      </c>
    </row>
    <row r="15" spans="1:10" x14ac:dyDescent="0.25">
      <c r="A15" s="31" t="s">
        <v>34</v>
      </c>
      <c r="B15" s="32" t="s">
        <v>28</v>
      </c>
      <c r="C15" s="33" t="s">
        <v>35</v>
      </c>
      <c r="D15" s="34"/>
      <c r="E15" s="252" t="s">
        <v>36</v>
      </c>
      <c r="F15" s="253"/>
      <c r="G15" s="253"/>
      <c r="H15" s="254"/>
      <c r="I15" s="35">
        <v>551</v>
      </c>
      <c r="J15" s="36" t="s">
        <v>37</v>
      </c>
    </row>
    <row r="16" spans="1:10" x14ac:dyDescent="0.25">
      <c r="A16" s="15" t="s">
        <v>38</v>
      </c>
      <c r="B16" s="32" t="s">
        <v>28</v>
      </c>
      <c r="C16" s="33" t="s">
        <v>39</v>
      </c>
      <c r="D16" s="34"/>
      <c r="E16" s="252" t="s">
        <v>36</v>
      </c>
      <c r="F16" s="253"/>
      <c r="G16" s="253"/>
      <c r="H16" s="254"/>
      <c r="I16" s="35">
        <v>551</v>
      </c>
      <c r="J16" s="36" t="s">
        <v>37</v>
      </c>
    </row>
    <row r="17" spans="1:10" x14ac:dyDescent="0.25">
      <c r="A17" s="37" t="s">
        <v>40</v>
      </c>
      <c r="B17" s="32" t="s">
        <v>28</v>
      </c>
      <c r="C17" s="33" t="s">
        <v>41</v>
      </c>
      <c r="D17" s="34"/>
      <c r="E17" s="252" t="s">
        <v>36</v>
      </c>
      <c r="F17" s="253"/>
      <c r="G17" s="253"/>
      <c r="H17" s="254"/>
      <c r="I17" s="35">
        <v>551</v>
      </c>
      <c r="J17" s="36" t="s">
        <v>37</v>
      </c>
    </row>
    <row r="18" spans="1:10" x14ac:dyDescent="0.25">
      <c r="A18" s="33" t="s">
        <v>42</v>
      </c>
      <c r="B18" s="5"/>
      <c r="C18" s="255" t="s">
        <v>43</v>
      </c>
      <c r="D18" s="256"/>
      <c r="E18" s="201"/>
      <c r="F18" s="202"/>
      <c r="G18" s="202"/>
      <c r="H18" s="203"/>
      <c r="I18" s="35"/>
      <c r="J18" s="35"/>
    </row>
    <row r="19" spans="1:10" x14ac:dyDescent="0.25">
      <c r="A19" s="191"/>
      <c r="B19" s="7" t="s">
        <v>7</v>
      </c>
      <c r="C19" s="306" t="s">
        <v>44</v>
      </c>
      <c r="D19" s="306"/>
      <c r="E19" s="257" t="s">
        <v>45</v>
      </c>
      <c r="F19" s="323"/>
      <c r="G19" s="323"/>
      <c r="H19" s="258"/>
      <c r="I19" s="39">
        <v>501</v>
      </c>
      <c r="J19" s="39">
        <v>321</v>
      </c>
    </row>
    <row r="20" spans="1:10" x14ac:dyDescent="0.25">
      <c r="A20" s="191"/>
      <c r="B20" s="7" t="s">
        <v>7</v>
      </c>
      <c r="C20" s="306" t="s">
        <v>46</v>
      </c>
      <c r="D20" s="306"/>
      <c r="E20" s="257" t="s">
        <v>47</v>
      </c>
      <c r="F20" s="323"/>
      <c r="G20" s="323"/>
      <c r="H20" s="258"/>
      <c r="I20" s="40" t="s">
        <v>16</v>
      </c>
      <c r="J20" s="39">
        <v>321</v>
      </c>
    </row>
    <row r="21" spans="1:10" x14ac:dyDescent="0.25">
      <c r="A21" s="193"/>
      <c r="B21" s="42" t="s">
        <v>7</v>
      </c>
      <c r="C21" s="194" t="s">
        <v>48</v>
      </c>
      <c r="D21" s="194"/>
      <c r="E21" s="204" t="s">
        <v>49</v>
      </c>
      <c r="F21" s="205"/>
      <c r="G21" s="205"/>
      <c r="H21" s="206"/>
      <c r="I21" s="44" t="s">
        <v>16</v>
      </c>
      <c r="J21" s="45">
        <v>321</v>
      </c>
    </row>
    <row r="22" spans="1:10" x14ac:dyDescent="0.25">
      <c r="A22" s="37" t="s">
        <v>50</v>
      </c>
      <c r="B22" s="46" t="s">
        <v>28</v>
      </c>
      <c r="C22" s="193" t="s">
        <v>51</v>
      </c>
      <c r="D22" s="194"/>
      <c r="E22" s="252" t="s">
        <v>52</v>
      </c>
      <c r="F22" s="253"/>
      <c r="G22" s="253"/>
      <c r="H22" s="254"/>
      <c r="I22" s="47" t="s">
        <v>33</v>
      </c>
      <c r="J22" s="47" t="s">
        <v>16</v>
      </c>
    </row>
    <row r="23" spans="1:10" x14ac:dyDescent="0.25">
      <c r="A23" s="193"/>
      <c r="B23" s="50"/>
      <c r="C23" s="194"/>
      <c r="D23" s="194"/>
      <c r="E23" s="194"/>
      <c r="F23" s="194"/>
      <c r="G23" s="194"/>
      <c r="H23" s="194"/>
      <c r="I23" s="65"/>
      <c r="J23" s="324"/>
    </row>
    <row r="24" spans="1:10" x14ac:dyDescent="0.25">
      <c r="A24" s="8" t="s">
        <v>0</v>
      </c>
      <c r="B24" s="8" t="s">
        <v>1</v>
      </c>
      <c r="C24" s="9" t="s">
        <v>2</v>
      </c>
      <c r="D24" s="10"/>
      <c r="E24" s="268" t="s">
        <v>3</v>
      </c>
      <c r="F24" s="269"/>
      <c r="G24" s="269"/>
      <c r="H24" s="270"/>
      <c r="I24" s="11" t="s">
        <v>4</v>
      </c>
      <c r="J24" s="11" t="s">
        <v>5</v>
      </c>
    </row>
    <row r="25" spans="1:10" x14ac:dyDescent="0.25">
      <c r="A25" s="155" t="s">
        <v>6</v>
      </c>
      <c r="B25" s="155" t="s">
        <v>7</v>
      </c>
      <c r="C25" s="241" t="s">
        <v>8</v>
      </c>
      <c r="D25" s="242"/>
      <c r="E25" s="243" t="s">
        <v>9</v>
      </c>
      <c r="F25" s="244"/>
      <c r="G25" s="244"/>
      <c r="H25" s="245"/>
      <c r="I25" s="52" t="s">
        <v>53</v>
      </c>
      <c r="J25" s="52">
        <v>321</v>
      </c>
    </row>
    <row r="26" spans="1:10" x14ac:dyDescent="0.25">
      <c r="A26" s="156" t="s">
        <v>11</v>
      </c>
      <c r="B26" s="156" t="s">
        <v>7</v>
      </c>
      <c r="C26" s="157" t="s">
        <v>12</v>
      </c>
      <c r="D26" s="158"/>
      <c r="E26" s="215" t="s">
        <v>9</v>
      </c>
      <c r="F26" s="216"/>
      <c r="G26" s="216"/>
      <c r="H26" s="217"/>
      <c r="I26" s="52" t="s">
        <v>53</v>
      </c>
      <c r="J26" s="52">
        <v>321</v>
      </c>
    </row>
    <row r="27" spans="1:10" x14ac:dyDescent="0.25">
      <c r="A27" s="155" t="s">
        <v>13</v>
      </c>
      <c r="B27" s="155" t="s">
        <v>7</v>
      </c>
      <c r="C27" s="241" t="s">
        <v>14</v>
      </c>
      <c r="D27" s="242"/>
      <c r="E27" s="246" t="s">
        <v>54</v>
      </c>
      <c r="F27" s="244"/>
      <c r="G27" s="244"/>
      <c r="H27" s="245"/>
      <c r="I27" s="53" t="s">
        <v>55</v>
      </c>
      <c r="J27" s="52">
        <v>321</v>
      </c>
    </row>
    <row r="28" spans="1:10" x14ac:dyDescent="0.25">
      <c r="A28" s="155" t="s">
        <v>17</v>
      </c>
      <c r="B28" s="155" t="s">
        <v>7</v>
      </c>
      <c r="C28" s="241" t="s">
        <v>14</v>
      </c>
      <c r="D28" s="242"/>
      <c r="E28" s="243" t="s">
        <v>56</v>
      </c>
      <c r="F28" s="244"/>
      <c r="G28" s="244"/>
      <c r="H28" s="245"/>
      <c r="I28" s="53" t="s">
        <v>55</v>
      </c>
      <c r="J28" s="52">
        <v>321</v>
      </c>
    </row>
    <row r="29" spans="1:10" x14ac:dyDescent="0.25">
      <c r="A29" s="159" t="s">
        <v>19</v>
      </c>
      <c r="B29" s="159" t="s">
        <v>7</v>
      </c>
      <c r="C29" s="241" t="s">
        <v>14</v>
      </c>
      <c r="D29" s="242"/>
      <c r="E29" s="246" t="s">
        <v>57</v>
      </c>
      <c r="F29" s="244"/>
      <c r="G29" s="244"/>
      <c r="H29" s="245"/>
      <c r="I29" s="54">
        <v>518</v>
      </c>
      <c r="J29" s="52">
        <v>321</v>
      </c>
    </row>
    <row r="30" spans="1:10" x14ac:dyDescent="0.25">
      <c r="A30" s="160" t="s">
        <v>21</v>
      </c>
      <c r="B30" s="161"/>
      <c r="C30" s="231" t="s">
        <v>22</v>
      </c>
      <c r="D30" s="232"/>
      <c r="E30" s="233" t="s">
        <v>58</v>
      </c>
      <c r="F30" s="234"/>
      <c r="G30" s="234"/>
      <c r="H30" s="235"/>
      <c r="I30" s="55"/>
      <c r="J30" s="55"/>
    </row>
    <row r="31" spans="1:10" x14ac:dyDescent="0.25">
      <c r="A31" s="162"/>
      <c r="B31" s="163" t="s">
        <v>24</v>
      </c>
      <c r="C31" s="325" t="s">
        <v>25</v>
      </c>
      <c r="D31" s="325"/>
      <c r="E31" s="236"/>
      <c r="F31" s="326"/>
      <c r="G31" s="326"/>
      <c r="H31" s="237"/>
      <c r="I31" s="56" t="s">
        <v>26</v>
      </c>
      <c r="J31" s="56" t="s">
        <v>27</v>
      </c>
    </row>
    <row r="32" spans="1:10" x14ac:dyDescent="0.25">
      <c r="A32" s="164"/>
      <c r="B32" s="165" t="s">
        <v>28</v>
      </c>
      <c r="C32" s="166" t="s">
        <v>29</v>
      </c>
      <c r="D32" s="166"/>
      <c r="E32" s="238"/>
      <c r="F32" s="239"/>
      <c r="G32" s="239"/>
      <c r="H32" s="240"/>
      <c r="I32" s="57" t="s">
        <v>55</v>
      </c>
      <c r="J32" s="58">
        <v>623</v>
      </c>
    </row>
    <row r="33" spans="1:10" x14ac:dyDescent="0.25">
      <c r="A33" s="167" t="s">
        <v>30</v>
      </c>
      <c r="B33" s="167" t="s">
        <v>28</v>
      </c>
      <c r="C33" s="241" t="s">
        <v>31</v>
      </c>
      <c r="D33" s="242"/>
      <c r="E33" s="243" t="s">
        <v>32</v>
      </c>
      <c r="F33" s="244"/>
      <c r="G33" s="244"/>
      <c r="H33" s="245"/>
      <c r="I33" s="53" t="s">
        <v>59</v>
      </c>
      <c r="J33" s="53" t="s">
        <v>55</v>
      </c>
    </row>
    <row r="34" spans="1:10" x14ac:dyDescent="0.25">
      <c r="A34" s="168" t="s">
        <v>34</v>
      </c>
      <c r="B34" s="168" t="s">
        <v>28</v>
      </c>
      <c r="C34" s="152" t="s">
        <v>35</v>
      </c>
      <c r="D34" s="153"/>
      <c r="E34" s="215" t="s">
        <v>36</v>
      </c>
      <c r="F34" s="216"/>
      <c r="G34" s="216"/>
      <c r="H34" s="217"/>
      <c r="I34" s="55">
        <v>551</v>
      </c>
      <c r="J34" s="54" t="s">
        <v>60</v>
      </c>
    </row>
    <row r="35" spans="1:10" x14ac:dyDescent="0.25">
      <c r="A35" s="156" t="s">
        <v>38</v>
      </c>
      <c r="B35" s="168" t="s">
        <v>28</v>
      </c>
      <c r="C35" s="152" t="s">
        <v>39</v>
      </c>
      <c r="D35" s="153"/>
      <c r="E35" s="215" t="s">
        <v>36</v>
      </c>
      <c r="F35" s="216"/>
      <c r="G35" s="216"/>
      <c r="H35" s="217"/>
      <c r="I35" s="59" t="s">
        <v>61</v>
      </c>
      <c r="J35" s="59" t="s">
        <v>61</v>
      </c>
    </row>
    <row r="36" spans="1:10" x14ac:dyDescent="0.25">
      <c r="A36" s="169" t="s">
        <v>40</v>
      </c>
      <c r="B36" s="168" t="s">
        <v>28</v>
      </c>
      <c r="C36" s="152" t="s">
        <v>41</v>
      </c>
      <c r="D36" s="153"/>
      <c r="E36" s="215" t="s">
        <v>36</v>
      </c>
      <c r="F36" s="216"/>
      <c r="G36" s="216"/>
      <c r="H36" s="217"/>
      <c r="I36" s="59" t="s">
        <v>61</v>
      </c>
      <c r="J36" s="59" t="s">
        <v>61</v>
      </c>
    </row>
    <row r="37" spans="1:10" x14ac:dyDescent="0.25">
      <c r="A37" s="152" t="s">
        <v>42</v>
      </c>
      <c r="B37" s="170"/>
      <c r="C37" s="218" t="s">
        <v>43</v>
      </c>
      <c r="D37" s="219"/>
      <c r="E37" s="220"/>
      <c r="F37" s="221"/>
      <c r="G37" s="221"/>
      <c r="H37" s="222"/>
      <c r="I37" s="59"/>
      <c r="J37" s="59"/>
    </row>
    <row r="38" spans="1:10" x14ac:dyDescent="0.25">
      <c r="A38" s="154"/>
      <c r="B38" s="171" t="s">
        <v>7</v>
      </c>
      <c r="C38" s="176" t="s">
        <v>44</v>
      </c>
      <c r="D38" s="176"/>
      <c r="E38" s="223" t="s">
        <v>45</v>
      </c>
      <c r="F38" s="327"/>
      <c r="G38" s="327"/>
      <c r="H38" s="224"/>
      <c r="I38" s="60">
        <v>518</v>
      </c>
      <c r="J38" s="60">
        <v>321</v>
      </c>
    </row>
    <row r="39" spans="1:10" x14ac:dyDescent="0.25">
      <c r="A39" s="154"/>
      <c r="B39" s="171" t="s">
        <v>7</v>
      </c>
      <c r="C39" s="176" t="s">
        <v>46</v>
      </c>
      <c r="D39" s="176"/>
      <c r="E39" s="223" t="s">
        <v>47</v>
      </c>
      <c r="F39" s="327"/>
      <c r="G39" s="327"/>
      <c r="H39" s="224"/>
      <c r="I39" s="61" t="s">
        <v>55</v>
      </c>
      <c r="J39" s="60">
        <v>321</v>
      </c>
    </row>
    <row r="40" spans="1:10" x14ac:dyDescent="0.25">
      <c r="A40" s="172"/>
      <c r="B40" s="173" t="s">
        <v>7</v>
      </c>
      <c r="C40" s="86" t="s">
        <v>48</v>
      </c>
      <c r="D40" s="86"/>
      <c r="E40" s="225" t="s">
        <v>49</v>
      </c>
      <c r="F40" s="226"/>
      <c r="G40" s="226"/>
      <c r="H40" s="227"/>
      <c r="I40" s="62" t="s">
        <v>55</v>
      </c>
      <c r="J40" s="63">
        <v>321</v>
      </c>
    </row>
    <row r="41" spans="1:10" x14ac:dyDescent="0.25">
      <c r="A41" s="169" t="s">
        <v>50</v>
      </c>
      <c r="B41" s="169" t="s">
        <v>28</v>
      </c>
      <c r="C41" s="172" t="s">
        <v>51</v>
      </c>
      <c r="D41" s="86"/>
      <c r="E41" s="215" t="s">
        <v>52</v>
      </c>
      <c r="F41" s="216"/>
      <c r="G41" s="216"/>
      <c r="H41" s="217"/>
      <c r="I41" s="64" t="s">
        <v>59</v>
      </c>
      <c r="J41" s="64" t="s">
        <v>55</v>
      </c>
    </row>
    <row r="43" spans="1:10" ht="18.75" x14ac:dyDescent="0.3">
      <c r="A43" s="91" t="s">
        <v>273</v>
      </c>
    </row>
    <row r="44" spans="1:10" x14ac:dyDescent="0.25">
      <c r="A44" s="2" t="s">
        <v>74</v>
      </c>
      <c r="B44" s="4"/>
      <c r="C44" s="3"/>
      <c r="D44" s="3"/>
      <c r="E44" s="3"/>
      <c r="F44" s="3"/>
      <c r="G44" s="4"/>
      <c r="H44" s="4"/>
      <c r="I44" s="4"/>
      <c r="J44" s="67"/>
    </row>
    <row r="45" spans="1:10" x14ac:dyDescent="0.25">
      <c r="A45" s="68" t="s">
        <v>63</v>
      </c>
      <c r="B45" s="320"/>
      <c r="C45" s="179"/>
      <c r="D45" s="179"/>
      <c r="E45" s="179"/>
      <c r="F45" s="179"/>
      <c r="G45" s="320"/>
      <c r="H45" s="320"/>
      <c r="I45" s="320"/>
      <c r="J45" s="69"/>
    </row>
    <row r="46" spans="1:10" x14ac:dyDescent="0.25">
      <c r="A46" s="68" t="s">
        <v>258</v>
      </c>
      <c r="B46" s="320"/>
      <c r="C46" s="179"/>
      <c r="D46" s="179"/>
      <c r="E46" s="179"/>
      <c r="F46" s="179"/>
      <c r="G46" s="320"/>
      <c r="H46" s="320"/>
      <c r="I46" s="320"/>
      <c r="J46" s="69"/>
    </row>
    <row r="47" spans="1:10" x14ac:dyDescent="0.25">
      <c r="A47" s="68" t="s">
        <v>75</v>
      </c>
      <c r="B47" s="320"/>
      <c r="C47" s="179"/>
      <c r="D47" s="179"/>
      <c r="E47" s="179"/>
      <c r="F47" s="179"/>
      <c r="G47" s="320"/>
      <c r="H47" s="320"/>
      <c r="I47" s="320"/>
      <c r="J47" s="69"/>
    </row>
    <row r="48" spans="1:10" x14ac:dyDescent="0.25">
      <c r="A48" s="68" t="s">
        <v>76</v>
      </c>
      <c r="B48" s="320"/>
      <c r="C48" s="179"/>
      <c r="D48" s="179"/>
      <c r="E48" s="179"/>
      <c r="F48" s="179"/>
      <c r="G48" s="320"/>
      <c r="H48" s="320"/>
      <c r="I48" s="320"/>
      <c r="J48" s="69"/>
    </row>
    <row r="49" spans="1:10" x14ac:dyDescent="0.25">
      <c r="A49" s="71" t="s">
        <v>0</v>
      </c>
      <c r="B49" s="72" t="s">
        <v>64</v>
      </c>
      <c r="C49" s="228" t="s">
        <v>65</v>
      </c>
      <c r="D49" s="229"/>
      <c r="E49" s="230"/>
      <c r="F49" s="71" t="s">
        <v>66</v>
      </c>
      <c r="G49" s="71" t="s">
        <v>4</v>
      </c>
      <c r="H49" s="71" t="s">
        <v>5</v>
      </c>
      <c r="I49" s="320"/>
      <c r="J49" s="69"/>
    </row>
    <row r="50" spans="1:10" x14ac:dyDescent="0.25">
      <c r="A50" s="73" t="s">
        <v>6</v>
      </c>
      <c r="B50" s="74" t="s">
        <v>67</v>
      </c>
      <c r="C50" s="214" t="s">
        <v>68</v>
      </c>
      <c r="D50" s="214"/>
      <c r="E50" s="214"/>
      <c r="F50" s="75">
        <v>6000</v>
      </c>
      <c r="G50" s="76" t="s">
        <v>16</v>
      </c>
      <c r="H50" s="73">
        <v>413</v>
      </c>
      <c r="I50" s="320"/>
      <c r="J50" s="69"/>
    </row>
    <row r="51" spans="1:10" x14ac:dyDescent="0.25">
      <c r="A51" s="73" t="s">
        <v>11</v>
      </c>
      <c r="B51" s="74" t="s">
        <v>69</v>
      </c>
      <c r="C51" s="214" t="s">
        <v>70</v>
      </c>
      <c r="D51" s="214"/>
      <c r="E51" s="214"/>
      <c r="F51" s="75">
        <v>6000</v>
      </c>
      <c r="G51" s="76" t="s">
        <v>71</v>
      </c>
      <c r="H51" s="76" t="s">
        <v>16</v>
      </c>
      <c r="I51" s="320"/>
      <c r="J51" s="69"/>
    </row>
    <row r="52" spans="1:10" ht="71.25" customHeight="1" x14ac:dyDescent="0.25">
      <c r="A52" s="73" t="s">
        <v>13</v>
      </c>
      <c r="B52" s="74" t="s">
        <v>67</v>
      </c>
      <c r="C52" s="213" t="s">
        <v>77</v>
      </c>
      <c r="D52" s="214"/>
      <c r="E52" s="214"/>
      <c r="F52" s="73">
        <v>100</v>
      </c>
      <c r="G52" s="73">
        <v>551</v>
      </c>
      <c r="H52" s="76" t="s">
        <v>72</v>
      </c>
      <c r="I52" s="320"/>
      <c r="J52" s="69"/>
    </row>
    <row r="53" spans="1:10" x14ac:dyDescent="0.25">
      <c r="A53" s="329"/>
      <c r="B53" s="328"/>
      <c r="C53" s="176"/>
      <c r="D53" s="176"/>
      <c r="E53" s="176"/>
      <c r="F53" s="176"/>
      <c r="G53" s="176"/>
      <c r="H53" s="176"/>
      <c r="I53" s="328"/>
      <c r="J53" s="330"/>
    </row>
    <row r="54" spans="1:10" x14ac:dyDescent="0.25">
      <c r="A54" s="329"/>
      <c r="B54" s="328"/>
      <c r="C54" s="176"/>
      <c r="D54" s="176"/>
      <c r="E54" s="176"/>
      <c r="F54" s="176"/>
      <c r="G54" s="328"/>
      <c r="H54" s="328"/>
      <c r="I54" s="328"/>
      <c r="J54" s="330"/>
    </row>
    <row r="55" spans="1:10" x14ac:dyDescent="0.25">
      <c r="A55" s="81" t="s">
        <v>0</v>
      </c>
      <c r="B55" s="82" t="s">
        <v>64</v>
      </c>
      <c r="C55" s="210" t="s">
        <v>65</v>
      </c>
      <c r="D55" s="210"/>
      <c r="E55" s="210"/>
      <c r="F55" s="81" t="s">
        <v>66</v>
      </c>
      <c r="G55" s="81" t="s">
        <v>4</v>
      </c>
      <c r="H55" s="81" t="s">
        <v>5</v>
      </c>
      <c r="I55" s="320"/>
      <c r="J55" s="69"/>
    </row>
    <row r="56" spans="1:10" x14ac:dyDescent="0.25">
      <c r="A56" s="83" t="s">
        <v>6</v>
      </c>
      <c r="B56" s="84" t="s">
        <v>67</v>
      </c>
      <c r="C56" s="211" t="s">
        <v>68</v>
      </c>
      <c r="D56" s="211"/>
      <c r="E56" s="211"/>
      <c r="F56" s="85">
        <v>6000</v>
      </c>
      <c r="G56" s="79" t="s">
        <v>16</v>
      </c>
      <c r="H56" s="80">
        <v>384</v>
      </c>
      <c r="I56" s="320"/>
      <c r="J56" s="69"/>
    </row>
    <row r="57" spans="1:10" x14ac:dyDescent="0.25">
      <c r="A57" s="83" t="s">
        <v>11</v>
      </c>
      <c r="B57" s="84" t="s">
        <v>69</v>
      </c>
      <c r="C57" s="211" t="s">
        <v>70</v>
      </c>
      <c r="D57" s="211"/>
      <c r="E57" s="211"/>
      <c r="F57" s="85">
        <v>6000</v>
      </c>
      <c r="G57" s="79" t="s">
        <v>71</v>
      </c>
      <c r="H57" s="79" t="s">
        <v>16</v>
      </c>
      <c r="I57" s="320"/>
      <c r="J57" s="69"/>
    </row>
    <row r="58" spans="1:10" ht="69" customHeight="1" x14ac:dyDescent="0.25">
      <c r="A58" s="83" t="s">
        <v>13</v>
      </c>
      <c r="B58" s="84" t="s">
        <v>67</v>
      </c>
      <c r="C58" s="212" t="s">
        <v>77</v>
      </c>
      <c r="D58" s="211"/>
      <c r="E58" s="211"/>
      <c r="F58" s="80">
        <v>100</v>
      </c>
      <c r="G58" s="80">
        <v>551</v>
      </c>
      <c r="H58" s="79" t="s">
        <v>72</v>
      </c>
      <c r="I58" s="320"/>
      <c r="J58" s="69"/>
    </row>
    <row r="59" spans="1:10" x14ac:dyDescent="0.25">
      <c r="A59" s="83" t="s">
        <v>17</v>
      </c>
      <c r="B59" s="84" t="s">
        <v>67</v>
      </c>
      <c r="C59" s="212" t="s">
        <v>73</v>
      </c>
      <c r="D59" s="211"/>
      <c r="E59" s="211"/>
      <c r="F59" s="80">
        <v>100</v>
      </c>
      <c r="G59" s="80">
        <v>384</v>
      </c>
      <c r="H59" s="80">
        <v>648</v>
      </c>
      <c r="I59" s="320"/>
      <c r="J59" s="69"/>
    </row>
    <row r="60" spans="1:10" x14ac:dyDescent="0.25">
      <c r="A60" s="77"/>
      <c r="B60" s="51"/>
      <c r="C60" s="50"/>
      <c r="D60" s="50"/>
      <c r="E60" s="50"/>
      <c r="F60" s="50"/>
      <c r="G60" s="50"/>
      <c r="H60" s="50"/>
      <c r="I60" s="51"/>
      <c r="J60" s="78"/>
    </row>
    <row r="63" spans="1:10" ht="18.75" x14ac:dyDescent="0.3">
      <c r="A63" s="91" t="s">
        <v>274</v>
      </c>
      <c r="B63" s="1"/>
      <c r="G63" s="1"/>
      <c r="H63" s="1"/>
      <c r="I63" s="1"/>
      <c r="J63" s="1"/>
    </row>
    <row r="64" spans="1:10" x14ac:dyDescent="0.25">
      <c r="A64" s="66" t="s">
        <v>78</v>
      </c>
      <c r="B64" s="4"/>
      <c r="C64" s="3"/>
      <c r="D64" s="3"/>
      <c r="E64" s="3"/>
      <c r="F64" s="3"/>
      <c r="G64" s="4"/>
      <c r="H64" s="4"/>
      <c r="I64" s="4"/>
      <c r="J64" s="67"/>
    </row>
    <row r="65" spans="1:10" x14ac:dyDescent="0.25">
      <c r="A65" s="68" t="s">
        <v>79</v>
      </c>
      <c r="B65" s="320"/>
      <c r="C65" s="179"/>
      <c r="D65" s="179"/>
      <c r="E65" s="179"/>
      <c r="F65" s="179"/>
      <c r="G65" s="320"/>
      <c r="H65" s="320"/>
      <c r="I65" s="320"/>
      <c r="J65" s="69"/>
    </row>
    <row r="66" spans="1:10" x14ac:dyDescent="0.25">
      <c r="A66" s="68"/>
      <c r="B66" s="320"/>
      <c r="C66" s="179"/>
      <c r="D66" s="179"/>
      <c r="E66" s="179"/>
      <c r="F66" s="179"/>
      <c r="G66" s="320"/>
      <c r="H66" s="320"/>
      <c r="I66" s="320"/>
      <c r="J66" s="69"/>
    </row>
    <row r="67" spans="1:10" x14ac:dyDescent="0.25">
      <c r="A67" s="68" t="s">
        <v>80</v>
      </c>
      <c r="B67" s="320"/>
      <c r="C67" s="179"/>
      <c r="D67" s="179"/>
      <c r="E67" s="179"/>
      <c r="F67" s="179"/>
      <c r="G67" s="320"/>
      <c r="H67" s="320"/>
      <c r="I67" s="320"/>
      <c r="J67" s="69"/>
    </row>
    <row r="68" spans="1:10" x14ac:dyDescent="0.25">
      <c r="A68" s="68" t="s">
        <v>81</v>
      </c>
      <c r="B68" s="320"/>
      <c r="C68" s="179"/>
      <c r="D68" s="179"/>
      <c r="E68" s="179"/>
      <c r="F68" s="179"/>
      <c r="G68" s="320"/>
      <c r="H68" s="320"/>
      <c r="I68" s="320"/>
      <c r="J68" s="69"/>
    </row>
    <row r="69" spans="1:10" x14ac:dyDescent="0.25">
      <c r="A69" s="70"/>
      <c r="B69" s="320"/>
      <c r="C69" s="179"/>
      <c r="D69" s="179"/>
      <c r="E69" s="179"/>
      <c r="F69" s="179"/>
      <c r="G69" s="320"/>
      <c r="H69" s="320"/>
      <c r="I69" s="320"/>
      <c r="J69" s="69"/>
    </row>
    <row r="70" spans="1:10" ht="97.5" customHeight="1" x14ac:dyDescent="0.25">
      <c r="A70" s="197" t="s">
        <v>82</v>
      </c>
      <c r="B70" s="197" t="s">
        <v>83</v>
      </c>
      <c r="C70" s="197" t="s">
        <v>84</v>
      </c>
      <c r="D70" s="197" t="s">
        <v>85</v>
      </c>
      <c r="E70" s="197" t="s">
        <v>86</v>
      </c>
      <c r="F70" s="208" t="s">
        <v>87</v>
      </c>
      <c r="G70" s="208"/>
      <c r="H70" s="208" t="s">
        <v>88</v>
      </c>
      <c r="I70" s="208"/>
      <c r="J70" s="7"/>
    </row>
    <row r="71" spans="1:10" x14ac:dyDescent="0.25">
      <c r="A71" s="89" t="s">
        <v>89</v>
      </c>
      <c r="B71" s="90">
        <v>11000</v>
      </c>
      <c r="C71" s="196" t="s">
        <v>90</v>
      </c>
      <c r="D71" s="198">
        <v>20000</v>
      </c>
      <c r="E71" s="198">
        <v>60000</v>
      </c>
      <c r="F71" s="209">
        <v>12000</v>
      </c>
      <c r="G71" s="209"/>
      <c r="H71" s="209">
        <v>8000</v>
      </c>
      <c r="I71" s="209"/>
      <c r="J71" s="7"/>
    </row>
    <row r="72" spans="1:10" x14ac:dyDescent="0.25">
      <c r="A72" s="89" t="s">
        <v>91</v>
      </c>
      <c r="B72" s="90">
        <v>12800</v>
      </c>
      <c r="C72" s="196" t="s">
        <v>90</v>
      </c>
      <c r="D72" s="198">
        <v>20000</v>
      </c>
      <c r="E72" s="198">
        <v>40000</v>
      </c>
      <c r="F72" s="207" t="s">
        <v>92</v>
      </c>
      <c r="G72" s="207"/>
      <c r="H72" s="207" t="s">
        <v>93</v>
      </c>
      <c r="I72" s="207"/>
      <c r="J72" s="7"/>
    </row>
    <row r="73" spans="1:10" x14ac:dyDescent="0.25">
      <c r="A73" s="89" t="s">
        <v>94</v>
      </c>
      <c r="B73" s="90">
        <v>9500</v>
      </c>
      <c r="C73" s="196" t="s">
        <v>90</v>
      </c>
      <c r="D73" s="198">
        <v>20000</v>
      </c>
      <c r="E73" s="198">
        <v>20000</v>
      </c>
      <c r="F73" s="209">
        <v>12000</v>
      </c>
      <c r="G73" s="209"/>
      <c r="H73" s="209">
        <v>8000</v>
      </c>
      <c r="I73" s="209"/>
      <c r="J73" s="7"/>
    </row>
    <row r="74" spans="1:10" x14ac:dyDescent="0.25">
      <c r="A74" s="89" t="s">
        <v>95</v>
      </c>
      <c r="B74" s="90">
        <v>25000</v>
      </c>
      <c r="C74" s="196" t="s">
        <v>90</v>
      </c>
      <c r="D74" s="198">
        <v>20000</v>
      </c>
      <c r="E74" s="196">
        <v>0</v>
      </c>
      <c r="F74" s="207" t="s">
        <v>92</v>
      </c>
      <c r="G74" s="207"/>
      <c r="H74" s="207" t="s">
        <v>93</v>
      </c>
      <c r="I74" s="207"/>
      <c r="J74" s="7"/>
    </row>
    <row r="75" spans="1:10" x14ac:dyDescent="0.25">
      <c r="A75" s="89" t="s">
        <v>96</v>
      </c>
      <c r="B75" s="90">
        <v>10400</v>
      </c>
      <c r="C75" s="196" t="s">
        <v>61</v>
      </c>
      <c r="D75" s="198" t="s">
        <v>61</v>
      </c>
      <c r="E75" s="196">
        <v>0</v>
      </c>
      <c r="F75" s="207" t="s">
        <v>61</v>
      </c>
      <c r="G75" s="207"/>
      <c r="H75" s="207" t="s">
        <v>93</v>
      </c>
      <c r="I75" s="207"/>
      <c r="J75" s="7"/>
    </row>
    <row r="76" spans="1:10" x14ac:dyDescent="0.25">
      <c r="A76" s="331" t="s">
        <v>97</v>
      </c>
      <c r="B76" s="179"/>
      <c r="C76" s="179"/>
      <c r="D76" s="179"/>
      <c r="E76" s="179"/>
      <c r="F76" s="320"/>
      <c r="G76" s="320"/>
      <c r="H76" s="320"/>
      <c r="I76" s="320"/>
      <c r="J76" s="7"/>
    </row>
    <row r="77" spans="1:10" x14ac:dyDescent="0.25">
      <c r="A77" s="77"/>
      <c r="B77" s="51"/>
      <c r="C77" s="50"/>
      <c r="D77" s="50"/>
      <c r="E77" s="50"/>
      <c r="F77" s="50"/>
      <c r="G77" s="51"/>
      <c r="H77" s="51"/>
      <c r="I77" s="51"/>
      <c r="J77" s="78"/>
    </row>
  </sheetData>
  <mergeCells count="68">
    <mergeCell ref="C1:J1"/>
    <mergeCell ref="E5:H5"/>
    <mergeCell ref="E35:H35"/>
    <mergeCell ref="E26:H26"/>
    <mergeCell ref="C9:D9"/>
    <mergeCell ref="E9:H9"/>
    <mergeCell ref="C10:D10"/>
    <mergeCell ref="E10:H10"/>
    <mergeCell ref="C11:D11"/>
    <mergeCell ref="E11:H13"/>
    <mergeCell ref="C6:D6"/>
    <mergeCell ref="E6:H6"/>
    <mergeCell ref="E7:H7"/>
    <mergeCell ref="C8:D8"/>
    <mergeCell ref="E8:H8"/>
    <mergeCell ref="C25:D25"/>
    <mergeCell ref="E25:H25"/>
    <mergeCell ref="C14:D14"/>
    <mergeCell ref="E14:H14"/>
    <mergeCell ref="E15:H15"/>
    <mergeCell ref="E16:H16"/>
    <mergeCell ref="E17:H17"/>
    <mergeCell ref="C18:D18"/>
    <mergeCell ref="E18:H18"/>
    <mergeCell ref="E19:H19"/>
    <mergeCell ref="E20:H20"/>
    <mergeCell ref="E21:H21"/>
    <mergeCell ref="E22:H22"/>
    <mergeCell ref="E24:H24"/>
    <mergeCell ref="C30:D30"/>
    <mergeCell ref="E30:H32"/>
    <mergeCell ref="C33:D33"/>
    <mergeCell ref="E33:H33"/>
    <mergeCell ref="E34:H34"/>
    <mergeCell ref="C27:D27"/>
    <mergeCell ref="E27:H27"/>
    <mergeCell ref="C28:D28"/>
    <mergeCell ref="E28:H28"/>
    <mergeCell ref="C29:D29"/>
    <mergeCell ref="E29:H29"/>
    <mergeCell ref="C55:E55"/>
    <mergeCell ref="C56:E56"/>
    <mergeCell ref="C57:E57"/>
    <mergeCell ref="C58:E58"/>
    <mergeCell ref="C59:E59"/>
    <mergeCell ref="E36:H36"/>
    <mergeCell ref="C37:D37"/>
    <mergeCell ref="E37:H37"/>
    <mergeCell ref="E38:H38"/>
    <mergeCell ref="E39:H39"/>
    <mergeCell ref="E40:H40"/>
    <mergeCell ref="E41:H41"/>
    <mergeCell ref="C49:E49"/>
    <mergeCell ref="C50:E50"/>
    <mergeCell ref="C51:E51"/>
    <mergeCell ref="C52:E52"/>
    <mergeCell ref="F74:G74"/>
    <mergeCell ref="H74:I74"/>
    <mergeCell ref="F75:G75"/>
    <mergeCell ref="H75:I75"/>
    <mergeCell ref="H70:I70"/>
    <mergeCell ref="F71:G71"/>
    <mergeCell ref="H71:I71"/>
    <mergeCell ref="F72:G72"/>
    <mergeCell ref="H72:I72"/>
    <mergeCell ref="F73:G73"/>
    <mergeCell ref="H73:I73"/>
    <mergeCell ref="F70:G7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005F-F4F4-4061-9AD0-4D24F1025661}">
  <sheetPr>
    <tabColor theme="5"/>
  </sheetPr>
  <dimension ref="A1:J91"/>
  <sheetViews>
    <sheetView showGridLines="0" zoomScaleNormal="100" workbookViewId="0"/>
  </sheetViews>
  <sheetFormatPr defaultRowHeight="15" x14ac:dyDescent="0.25"/>
  <cols>
    <col min="5" max="5" width="10.28515625" customWidth="1"/>
    <col min="6" max="6" width="16.5703125" customWidth="1"/>
    <col min="7" max="7" width="11.7109375" customWidth="1"/>
    <col min="9" max="10" width="13" customWidth="1"/>
    <col min="21" max="21" width="26.85546875" customWidth="1"/>
  </cols>
  <sheetData>
    <row r="1" spans="1:10" ht="18.75" x14ac:dyDescent="0.3">
      <c r="A1" s="91" t="s">
        <v>181</v>
      </c>
      <c r="C1" s="304" t="s">
        <v>272</v>
      </c>
      <c r="D1" s="305"/>
      <c r="E1" s="305"/>
      <c r="F1" s="305"/>
      <c r="G1" s="305"/>
      <c r="H1" s="305"/>
      <c r="I1" s="305"/>
      <c r="J1" s="305"/>
    </row>
    <row r="2" spans="1:10" x14ac:dyDescent="0.25">
      <c r="A2" s="2" t="s">
        <v>248</v>
      </c>
      <c r="B2" s="34"/>
      <c r="C2" s="34"/>
      <c r="D2" s="34"/>
      <c r="E2" s="34"/>
      <c r="F2" s="34"/>
      <c r="G2" s="34"/>
      <c r="H2" s="34"/>
      <c r="I2" s="34"/>
      <c r="J2" s="92"/>
    </row>
    <row r="3" spans="1:10" x14ac:dyDescent="0.25">
      <c r="A3" s="6" t="s">
        <v>249</v>
      </c>
      <c r="B3" s="306"/>
      <c r="C3" s="306"/>
      <c r="D3" s="306"/>
      <c r="E3" s="306"/>
      <c r="F3" s="306"/>
      <c r="G3" s="306"/>
      <c r="H3" s="306"/>
      <c r="I3" s="306"/>
      <c r="J3" s="192"/>
    </row>
    <row r="4" spans="1:10" x14ac:dyDescent="0.25">
      <c r="A4" s="6" t="s">
        <v>250</v>
      </c>
      <c r="B4" s="306"/>
      <c r="C4" s="306"/>
      <c r="D4" s="306"/>
      <c r="E4" s="306"/>
      <c r="F4" s="306"/>
      <c r="G4" s="306"/>
      <c r="H4" s="306"/>
      <c r="I4" s="306"/>
      <c r="J4" s="192"/>
    </row>
    <row r="5" spans="1:10" x14ac:dyDescent="0.25">
      <c r="A5" s="6" t="s">
        <v>251</v>
      </c>
      <c r="B5" s="306"/>
      <c r="C5" s="306"/>
      <c r="D5" s="306"/>
      <c r="E5" s="306"/>
      <c r="F5" s="306"/>
      <c r="G5" s="306"/>
      <c r="H5" s="306"/>
      <c r="I5" s="306"/>
      <c r="J5" s="192"/>
    </row>
    <row r="6" spans="1:10" x14ac:dyDescent="0.25">
      <c r="A6" s="6"/>
      <c r="B6" s="306"/>
      <c r="C6" s="306"/>
      <c r="D6" s="306"/>
      <c r="E6" s="306"/>
      <c r="F6" s="306"/>
      <c r="G6" s="306"/>
      <c r="H6" s="306"/>
      <c r="I6" s="306"/>
      <c r="J6" s="192"/>
    </row>
    <row r="7" spans="1:10" x14ac:dyDescent="0.25">
      <c r="A7" s="191" t="s">
        <v>111</v>
      </c>
      <c r="B7" s="306"/>
      <c r="C7" s="306"/>
      <c r="D7" s="306"/>
      <c r="E7" s="306"/>
      <c r="F7" s="306"/>
      <c r="G7" s="306"/>
      <c r="H7" s="306"/>
      <c r="I7" s="306"/>
      <c r="J7" s="192"/>
    </row>
    <row r="8" spans="1:10" x14ac:dyDescent="0.25">
      <c r="A8" s="191"/>
      <c r="B8" s="306"/>
      <c r="C8" s="306"/>
      <c r="D8" s="306"/>
      <c r="E8" s="306"/>
      <c r="F8" s="306"/>
      <c r="G8" s="306"/>
      <c r="H8" s="306"/>
      <c r="I8" s="306"/>
      <c r="J8" s="192"/>
    </row>
    <row r="9" spans="1:10" x14ac:dyDescent="0.25">
      <c r="A9" s="191" t="s">
        <v>252</v>
      </c>
      <c r="B9" s="306"/>
      <c r="C9" s="306"/>
      <c r="D9" s="306"/>
      <c r="E9" s="306"/>
      <c r="F9" s="306"/>
      <c r="G9" s="306"/>
      <c r="H9" s="306"/>
      <c r="I9" s="306"/>
      <c r="J9" s="192"/>
    </row>
    <row r="10" spans="1:10" x14ac:dyDescent="0.25">
      <c r="A10" s="191"/>
      <c r="B10" s="306"/>
      <c r="C10" s="306"/>
      <c r="D10" s="306"/>
      <c r="E10" s="306"/>
      <c r="F10" s="306"/>
      <c r="G10" s="306"/>
      <c r="H10" s="306"/>
      <c r="I10" s="306"/>
      <c r="J10" s="192"/>
    </row>
    <row r="11" spans="1:10" x14ac:dyDescent="0.25">
      <c r="A11" s="191"/>
      <c r="B11" s="306"/>
      <c r="C11" s="306"/>
      <c r="D11" s="306"/>
      <c r="E11" s="306"/>
      <c r="F11" s="306"/>
      <c r="G11" s="306"/>
      <c r="H11" s="306"/>
      <c r="I11" s="306"/>
      <c r="J11" s="192"/>
    </row>
    <row r="12" spans="1:10" x14ac:dyDescent="0.25">
      <c r="A12" s="94"/>
      <c r="B12" s="307"/>
      <c r="C12" s="199" t="s">
        <v>98</v>
      </c>
      <c r="D12" s="199" t="s">
        <v>99</v>
      </c>
      <c r="E12" s="199" t="s">
        <v>100</v>
      </c>
      <c r="F12" s="199" t="s">
        <v>101</v>
      </c>
      <c r="G12" s="199"/>
      <c r="H12" s="199"/>
      <c r="I12" s="199"/>
      <c r="J12" s="192"/>
    </row>
    <row r="13" spans="1:10" x14ac:dyDescent="0.25">
      <c r="A13" s="94"/>
      <c r="B13" s="307"/>
      <c r="C13" s="100" t="s">
        <v>102</v>
      </c>
      <c r="D13" s="101" t="s">
        <v>103</v>
      </c>
      <c r="E13" s="102">
        <v>100</v>
      </c>
      <c r="F13" s="103">
        <v>10</v>
      </c>
      <c r="G13" s="96">
        <f>+E13*F13</f>
        <v>1000</v>
      </c>
      <c r="H13" s="95"/>
      <c r="I13" s="95"/>
      <c r="J13" s="192"/>
    </row>
    <row r="14" spans="1:10" x14ac:dyDescent="0.25">
      <c r="A14" s="94"/>
      <c r="B14" s="307"/>
      <c r="C14" s="100" t="s">
        <v>104</v>
      </c>
      <c r="D14" s="101" t="s">
        <v>103</v>
      </c>
      <c r="E14" s="102">
        <v>60</v>
      </c>
      <c r="F14" s="103">
        <v>8</v>
      </c>
      <c r="G14" s="96">
        <f>+E14*F14</f>
        <v>480</v>
      </c>
      <c r="H14" s="95"/>
      <c r="I14" s="95"/>
      <c r="J14" s="192"/>
    </row>
    <row r="15" spans="1:10" x14ac:dyDescent="0.25">
      <c r="A15" s="94"/>
      <c r="B15" s="307"/>
      <c r="C15" s="100" t="s">
        <v>105</v>
      </c>
      <c r="D15" s="101" t="s">
        <v>106</v>
      </c>
      <c r="E15" s="102">
        <v>20</v>
      </c>
      <c r="F15" s="103">
        <v>16</v>
      </c>
      <c r="G15" s="96">
        <f>-E15*F13</f>
        <v>-200</v>
      </c>
      <c r="H15" s="95"/>
      <c r="I15" s="95"/>
      <c r="J15" s="192"/>
    </row>
    <row r="16" spans="1:10" x14ac:dyDescent="0.25">
      <c r="A16" s="94"/>
      <c r="B16" s="307"/>
      <c r="C16" s="100" t="s">
        <v>107</v>
      </c>
      <c r="D16" s="101" t="s">
        <v>103</v>
      </c>
      <c r="E16" s="102">
        <v>50</v>
      </c>
      <c r="F16" s="103">
        <v>9</v>
      </c>
      <c r="G16" s="96">
        <f>+E16*F16</f>
        <v>450</v>
      </c>
      <c r="H16" s="95"/>
      <c r="I16" s="95"/>
      <c r="J16" s="192"/>
    </row>
    <row r="17" spans="1:10" x14ac:dyDescent="0.25">
      <c r="A17" s="94"/>
      <c r="B17" s="307"/>
      <c r="C17" s="100" t="s">
        <v>108</v>
      </c>
      <c r="D17" s="101" t="s">
        <v>106</v>
      </c>
      <c r="E17" s="102">
        <v>120</v>
      </c>
      <c r="F17" s="103">
        <v>16</v>
      </c>
      <c r="G17" s="97">
        <f>-(E13-E15)*F13-40*F14</f>
        <v>-1120</v>
      </c>
      <c r="H17" s="95"/>
      <c r="I17" s="95"/>
      <c r="J17" s="192"/>
    </row>
    <row r="18" spans="1:10" x14ac:dyDescent="0.25">
      <c r="A18" s="94"/>
      <c r="B18" s="307"/>
      <c r="C18" s="306"/>
      <c r="D18" s="306"/>
      <c r="E18" s="308">
        <f>+E13+E14-E15+E16-E17</f>
        <v>70</v>
      </c>
      <c r="F18" s="309" t="s">
        <v>109</v>
      </c>
      <c r="G18" s="308">
        <f>SUM(G13:G17)</f>
        <v>610</v>
      </c>
      <c r="H18" s="306"/>
      <c r="I18" s="306"/>
      <c r="J18" s="192"/>
    </row>
    <row r="19" spans="1:10" x14ac:dyDescent="0.25">
      <c r="A19" s="98"/>
      <c r="B19" s="310" t="s">
        <v>110</v>
      </c>
      <c r="C19" s="309"/>
      <c r="D19" s="309"/>
      <c r="E19" s="309"/>
      <c r="F19" s="306"/>
      <c r="G19" s="306"/>
      <c r="H19" s="306"/>
      <c r="I19" s="306"/>
      <c r="J19" s="192"/>
    </row>
    <row r="20" spans="1:10" x14ac:dyDescent="0.25">
      <c r="A20" s="98"/>
      <c r="B20" s="306"/>
      <c r="C20" s="306"/>
      <c r="D20" s="306"/>
      <c r="E20" s="306"/>
      <c r="F20" s="306"/>
      <c r="G20" s="306"/>
      <c r="H20" s="306"/>
      <c r="I20" s="306"/>
      <c r="J20" s="192"/>
    </row>
    <row r="21" spans="1:10" x14ac:dyDescent="0.25">
      <c r="A21" s="99"/>
      <c r="B21" s="194"/>
      <c r="C21" s="194"/>
      <c r="D21" s="194"/>
      <c r="E21" s="194"/>
      <c r="F21" s="194"/>
      <c r="G21" s="194"/>
      <c r="H21" s="194"/>
      <c r="I21" s="194"/>
      <c r="J21" s="195"/>
    </row>
    <row r="23" spans="1:10" ht="18.75" x14ac:dyDescent="0.3">
      <c r="A23" s="91" t="s">
        <v>273</v>
      </c>
    </row>
    <row r="24" spans="1:10" x14ac:dyDescent="0.25">
      <c r="A24" s="33" t="s">
        <v>126</v>
      </c>
      <c r="B24" s="34"/>
      <c r="C24" s="34"/>
      <c r="D24" s="34"/>
      <c r="E24" s="34"/>
      <c r="F24" s="34"/>
      <c r="G24" s="34"/>
      <c r="H24" s="34"/>
      <c r="I24" s="34"/>
      <c r="J24" s="92"/>
    </row>
    <row r="25" spans="1:10" x14ac:dyDescent="0.25">
      <c r="A25" s="191" t="s">
        <v>253</v>
      </c>
      <c r="B25" s="306"/>
      <c r="C25" s="306"/>
      <c r="D25" s="306"/>
      <c r="E25" s="306"/>
      <c r="F25" s="306"/>
      <c r="G25" s="306"/>
      <c r="H25" s="306"/>
      <c r="I25" s="306"/>
      <c r="J25" s="192"/>
    </row>
    <row r="26" spans="1:10" x14ac:dyDescent="0.25">
      <c r="A26" s="191" t="s">
        <v>254</v>
      </c>
      <c r="B26" s="306"/>
      <c r="C26" s="306"/>
      <c r="D26" s="306"/>
      <c r="E26" s="306"/>
      <c r="F26" s="306"/>
      <c r="G26" s="306"/>
      <c r="H26" s="306"/>
      <c r="I26" s="306"/>
      <c r="J26" s="192"/>
    </row>
    <row r="27" spans="1:10" x14ac:dyDescent="0.25">
      <c r="A27" s="191" t="s">
        <v>255</v>
      </c>
      <c r="B27" s="306"/>
      <c r="C27" s="306"/>
      <c r="D27" s="306"/>
      <c r="E27" s="306"/>
      <c r="F27" s="306"/>
      <c r="G27" s="306"/>
      <c r="H27" s="306"/>
      <c r="I27" s="306"/>
      <c r="J27" s="192"/>
    </row>
    <row r="28" spans="1:10" x14ac:dyDescent="0.25">
      <c r="A28" s="191" t="s">
        <v>256</v>
      </c>
      <c r="B28" s="306"/>
      <c r="C28" s="306"/>
      <c r="D28" s="306"/>
      <c r="E28" s="306"/>
      <c r="F28" s="306"/>
      <c r="G28" s="306"/>
      <c r="H28" s="306"/>
      <c r="I28" s="306"/>
      <c r="J28" s="192"/>
    </row>
    <row r="29" spans="1:10" x14ac:dyDescent="0.25">
      <c r="A29" s="191" t="s">
        <v>112</v>
      </c>
      <c r="B29" s="306"/>
      <c r="C29" s="306"/>
      <c r="D29" s="306"/>
      <c r="E29" s="306"/>
      <c r="F29" s="306"/>
      <c r="G29" s="306"/>
      <c r="H29" s="306"/>
      <c r="I29" s="306"/>
      <c r="J29" s="192"/>
    </row>
    <row r="30" spans="1:10" x14ac:dyDescent="0.25">
      <c r="A30" s="191" t="s">
        <v>113</v>
      </c>
      <c r="B30" s="306"/>
      <c r="C30" s="306"/>
      <c r="D30" s="306"/>
      <c r="E30" s="306"/>
      <c r="F30" s="306"/>
      <c r="G30" s="306"/>
      <c r="H30" s="306"/>
      <c r="I30" s="306"/>
      <c r="J30" s="192"/>
    </row>
    <row r="31" spans="1:10" x14ac:dyDescent="0.25">
      <c r="A31" s="191" t="s">
        <v>257</v>
      </c>
      <c r="B31" s="306"/>
      <c r="C31" s="306"/>
      <c r="D31" s="306"/>
      <c r="E31" s="306"/>
      <c r="F31" s="306"/>
      <c r="G31" s="306"/>
      <c r="H31" s="306"/>
      <c r="I31" s="306"/>
      <c r="J31" s="192"/>
    </row>
    <row r="32" spans="1:10" x14ac:dyDescent="0.25">
      <c r="A32" s="191" t="s">
        <v>127</v>
      </c>
      <c r="B32" s="306"/>
      <c r="C32" s="306"/>
      <c r="D32" s="306"/>
      <c r="E32" s="306"/>
      <c r="F32" s="306"/>
      <c r="G32" s="306"/>
      <c r="H32" s="306"/>
      <c r="I32" s="306"/>
      <c r="J32" s="192"/>
    </row>
    <row r="33" spans="1:10" x14ac:dyDescent="0.25">
      <c r="A33" s="191"/>
      <c r="B33" s="306"/>
      <c r="C33" s="306"/>
      <c r="D33" s="306"/>
      <c r="E33" s="306"/>
      <c r="F33" s="306"/>
      <c r="G33" s="306"/>
      <c r="H33" s="306"/>
      <c r="I33" s="306"/>
      <c r="J33" s="192"/>
    </row>
    <row r="34" spans="1:10" x14ac:dyDescent="0.25">
      <c r="A34" s="191"/>
      <c r="B34" s="307"/>
      <c r="C34" s="306"/>
      <c r="D34" s="306"/>
      <c r="E34" s="306"/>
      <c r="F34" s="306"/>
      <c r="G34" s="306"/>
      <c r="H34" s="306"/>
      <c r="I34" s="306"/>
      <c r="J34" s="192"/>
    </row>
    <row r="35" spans="1:10" ht="25.5" x14ac:dyDescent="0.25">
      <c r="A35" s="281" t="s">
        <v>98</v>
      </c>
      <c r="B35" s="281"/>
      <c r="C35" s="282" t="s">
        <v>99</v>
      </c>
      <c r="D35" s="283"/>
      <c r="E35" s="104" t="s">
        <v>114</v>
      </c>
      <c r="F35" s="104" t="s">
        <v>115</v>
      </c>
      <c r="G35" s="105"/>
      <c r="H35" s="105"/>
      <c r="I35" s="105"/>
      <c r="J35" s="105"/>
    </row>
    <row r="36" spans="1:10" x14ac:dyDescent="0.25">
      <c r="A36" s="284" t="s">
        <v>116</v>
      </c>
      <c r="B36" s="285"/>
      <c r="C36" s="276" t="s">
        <v>117</v>
      </c>
      <c r="D36" s="277"/>
      <c r="E36" s="102">
        <v>50</v>
      </c>
      <c r="F36" s="103">
        <v>6</v>
      </c>
      <c r="G36" s="106">
        <v>50</v>
      </c>
      <c r="H36" s="106">
        <v>6</v>
      </c>
      <c r="I36" s="106">
        <f t="shared" ref="I36:I41" si="0">+G36*H36</f>
        <v>300</v>
      </c>
      <c r="J36" s="106"/>
    </row>
    <row r="37" spans="1:10" x14ac:dyDescent="0.25">
      <c r="A37" s="275" t="s">
        <v>118</v>
      </c>
      <c r="B37" s="275"/>
      <c r="C37" s="276" t="s">
        <v>103</v>
      </c>
      <c r="D37" s="277"/>
      <c r="E37" s="102">
        <v>50</v>
      </c>
      <c r="F37" s="103">
        <v>8</v>
      </c>
      <c r="G37" s="106">
        <v>50</v>
      </c>
      <c r="H37" s="106">
        <v>8</v>
      </c>
      <c r="I37" s="106">
        <f t="shared" si="0"/>
        <v>400</v>
      </c>
      <c r="J37" s="106">
        <f>SUM(I37+I36)/SUM(G37+G36)</f>
        <v>7</v>
      </c>
    </row>
    <row r="38" spans="1:10" x14ac:dyDescent="0.25">
      <c r="A38" s="275" t="s">
        <v>119</v>
      </c>
      <c r="B38" s="275"/>
      <c r="C38" s="276" t="s">
        <v>120</v>
      </c>
      <c r="D38" s="277"/>
      <c r="E38" s="102">
        <v>10</v>
      </c>
      <c r="F38" s="108"/>
      <c r="G38" s="106">
        <v>-10</v>
      </c>
      <c r="H38" s="106">
        <f>+J37</f>
        <v>7</v>
      </c>
      <c r="I38" s="106">
        <f t="shared" si="0"/>
        <v>-70</v>
      </c>
      <c r="J38" s="106">
        <f>+J37</f>
        <v>7</v>
      </c>
    </row>
    <row r="39" spans="1:10" x14ac:dyDescent="0.25">
      <c r="A39" s="275" t="s">
        <v>121</v>
      </c>
      <c r="B39" s="275"/>
      <c r="C39" s="276" t="s">
        <v>103</v>
      </c>
      <c r="D39" s="277"/>
      <c r="E39" s="102">
        <v>90</v>
      </c>
      <c r="F39" s="103">
        <v>8</v>
      </c>
      <c r="G39" s="106">
        <v>90</v>
      </c>
      <c r="H39" s="106">
        <v>8</v>
      </c>
      <c r="I39" s="106">
        <f t="shared" si="0"/>
        <v>720</v>
      </c>
      <c r="J39" s="106">
        <f>SUM(I36:I39)/SUM(G36:G39)</f>
        <v>7.5</v>
      </c>
    </row>
    <row r="40" spans="1:10" x14ac:dyDescent="0.25">
      <c r="A40" s="275" t="s">
        <v>122</v>
      </c>
      <c r="B40" s="275"/>
      <c r="C40" s="276" t="s">
        <v>120</v>
      </c>
      <c r="D40" s="277"/>
      <c r="E40" s="102">
        <v>20</v>
      </c>
      <c r="F40" s="102"/>
      <c r="G40" s="106">
        <v>-20</v>
      </c>
      <c r="H40" s="106">
        <f>+J39</f>
        <v>7.5</v>
      </c>
      <c r="I40" s="106">
        <f t="shared" si="0"/>
        <v>-150</v>
      </c>
      <c r="J40" s="106"/>
    </row>
    <row r="41" spans="1:10" x14ac:dyDescent="0.25">
      <c r="A41" s="275" t="s">
        <v>123</v>
      </c>
      <c r="B41" s="275"/>
      <c r="C41" s="276" t="s">
        <v>124</v>
      </c>
      <c r="D41" s="277"/>
      <c r="E41" s="102"/>
      <c r="F41" s="102"/>
      <c r="G41" s="106">
        <f>SUM(G36:G40)</f>
        <v>160</v>
      </c>
      <c r="H41" s="106">
        <f>+J39</f>
        <v>7.5</v>
      </c>
      <c r="I41" s="106">
        <f t="shared" si="0"/>
        <v>1200</v>
      </c>
      <c r="J41" s="106"/>
    </row>
    <row r="42" spans="1:10" x14ac:dyDescent="0.25">
      <c r="A42" s="98"/>
      <c r="B42" s="306"/>
      <c r="C42" s="306"/>
      <c r="D42" s="306"/>
      <c r="E42" s="306"/>
      <c r="F42" s="306"/>
      <c r="G42" s="306"/>
      <c r="H42" s="311"/>
      <c r="I42" s="311"/>
      <c r="J42" s="107"/>
    </row>
    <row r="43" spans="1:10" x14ac:dyDescent="0.25">
      <c r="A43" s="98"/>
      <c r="B43" s="310" t="s">
        <v>125</v>
      </c>
      <c r="C43" s="309"/>
      <c r="D43" s="309"/>
      <c r="E43" s="309"/>
      <c r="F43" s="306"/>
      <c r="G43" s="306"/>
      <c r="H43" s="306"/>
      <c r="I43" s="306"/>
      <c r="J43" s="192"/>
    </row>
    <row r="44" spans="1:10" x14ac:dyDescent="0.25">
      <c r="A44" s="99"/>
      <c r="B44" s="194"/>
      <c r="C44" s="194"/>
      <c r="D44" s="194"/>
      <c r="E44" s="194"/>
      <c r="F44" s="194"/>
      <c r="G44" s="194"/>
      <c r="H44" s="194"/>
      <c r="I44" s="194"/>
      <c r="J44" s="195"/>
    </row>
    <row r="47" spans="1:10" ht="18.75" x14ac:dyDescent="0.3">
      <c r="A47" s="91" t="s">
        <v>274</v>
      </c>
    </row>
    <row r="48" spans="1:10" x14ac:dyDescent="0.25">
      <c r="A48" s="2" t="s">
        <v>141</v>
      </c>
      <c r="B48" s="312"/>
      <c r="C48" s="312"/>
      <c r="D48" s="312"/>
      <c r="E48" s="312"/>
      <c r="F48" s="312"/>
      <c r="G48" s="312"/>
      <c r="H48" s="312"/>
      <c r="I48" s="189"/>
      <c r="J48" s="190"/>
    </row>
    <row r="49" spans="1:10" x14ac:dyDescent="0.25">
      <c r="A49" s="6" t="s">
        <v>275</v>
      </c>
      <c r="B49" s="313"/>
      <c r="C49" s="313"/>
      <c r="D49" s="313"/>
      <c r="E49" s="313"/>
      <c r="F49" s="313"/>
      <c r="G49" s="313"/>
      <c r="H49" s="313"/>
      <c r="I49" s="314"/>
      <c r="J49" s="315"/>
    </row>
    <row r="50" spans="1:10" x14ac:dyDescent="0.25">
      <c r="A50" s="6"/>
      <c r="B50" s="313"/>
      <c r="C50" s="313"/>
      <c r="D50" s="313"/>
      <c r="E50" s="313"/>
      <c r="F50" s="313"/>
      <c r="G50" s="313"/>
      <c r="H50" s="313"/>
      <c r="I50" s="314"/>
      <c r="J50" s="315"/>
    </row>
    <row r="51" spans="1:10" x14ac:dyDescent="0.25">
      <c r="A51" s="2"/>
      <c r="B51" s="3"/>
      <c r="C51" s="3"/>
      <c r="D51" s="3"/>
      <c r="E51" s="34"/>
      <c r="F51" s="3"/>
      <c r="G51" s="3"/>
      <c r="H51" s="3"/>
      <c r="I51" s="3"/>
      <c r="J51" s="190"/>
    </row>
    <row r="52" spans="1:10" x14ac:dyDescent="0.25">
      <c r="A52" s="6"/>
      <c r="B52" s="179"/>
      <c r="C52" s="179"/>
      <c r="D52" s="179"/>
      <c r="E52" s="306"/>
      <c r="F52" s="306"/>
      <c r="G52" s="271" t="s">
        <v>128</v>
      </c>
      <c r="H52" s="272"/>
      <c r="I52" s="271" t="s">
        <v>129</v>
      </c>
      <c r="J52" s="272"/>
    </row>
    <row r="53" spans="1:10" x14ac:dyDescent="0.25">
      <c r="A53" s="110" t="s">
        <v>6</v>
      </c>
      <c r="B53" s="111" t="s">
        <v>130</v>
      </c>
      <c r="C53" s="49"/>
      <c r="D53" s="184"/>
      <c r="E53" s="49"/>
      <c r="F53" s="185"/>
      <c r="G53" s="185"/>
      <c r="H53" s="15"/>
      <c r="I53" s="16"/>
      <c r="J53" s="16"/>
    </row>
    <row r="54" spans="1:10" x14ac:dyDescent="0.25">
      <c r="A54" s="113"/>
      <c r="B54" s="111" t="s">
        <v>131</v>
      </c>
      <c r="C54" s="49"/>
      <c r="D54" s="184"/>
      <c r="E54" s="49"/>
      <c r="F54" s="185"/>
      <c r="G54" s="15"/>
      <c r="H54" s="15">
        <v>642</v>
      </c>
      <c r="I54" s="16">
        <v>132</v>
      </c>
      <c r="J54" s="16"/>
    </row>
    <row r="55" spans="1:10" x14ac:dyDescent="0.25">
      <c r="A55" s="113"/>
      <c r="B55" s="111" t="s">
        <v>132</v>
      </c>
      <c r="C55" s="49"/>
      <c r="D55" s="184"/>
      <c r="E55" s="49"/>
      <c r="F55" s="185"/>
      <c r="G55" s="15"/>
      <c r="H55" s="15">
        <v>343</v>
      </c>
      <c r="I55" s="16">
        <v>132</v>
      </c>
      <c r="J55" s="16"/>
    </row>
    <row r="56" spans="1:10" x14ac:dyDescent="0.25">
      <c r="A56" s="114"/>
      <c r="B56" s="111" t="s">
        <v>133</v>
      </c>
      <c r="C56" s="49"/>
      <c r="D56" s="184"/>
      <c r="E56" s="49"/>
      <c r="F56" s="185"/>
      <c r="G56" s="15">
        <v>311</v>
      </c>
      <c r="H56" s="15"/>
      <c r="I56" s="16"/>
      <c r="J56" s="16">
        <v>321</v>
      </c>
    </row>
    <row r="57" spans="1:10" x14ac:dyDescent="0.25">
      <c r="A57" s="125" t="s">
        <v>134</v>
      </c>
      <c r="B57" s="115" t="s">
        <v>135</v>
      </c>
      <c r="C57" s="3"/>
      <c r="D57" s="34"/>
      <c r="E57" s="3"/>
      <c r="F57" s="92"/>
      <c r="G57" s="31">
        <v>321</v>
      </c>
      <c r="H57" s="31">
        <v>311</v>
      </c>
      <c r="I57" s="32">
        <v>321</v>
      </c>
      <c r="J57" s="32">
        <v>311</v>
      </c>
    </row>
    <row r="58" spans="1:10" x14ac:dyDescent="0.25">
      <c r="A58" s="116" t="s">
        <v>136</v>
      </c>
      <c r="B58" s="117"/>
      <c r="C58" s="117"/>
      <c r="D58" s="184"/>
      <c r="E58" s="184"/>
      <c r="F58" s="184"/>
      <c r="G58" s="278"/>
      <c r="H58" s="278"/>
      <c r="I58" s="279"/>
      <c r="J58" s="280"/>
    </row>
    <row r="59" spans="1:10" x14ac:dyDescent="0.25">
      <c r="A59" s="113" t="s">
        <v>6</v>
      </c>
      <c r="B59" s="48" t="s">
        <v>137</v>
      </c>
      <c r="C59" s="50"/>
      <c r="D59" s="194"/>
      <c r="E59" s="50"/>
      <c r="F59" s="195"/>
      <c r="G59" s="37"/>
      <c r="H59" s="37"/>
      <c r="I59" s="46"/>
      <c r="J59" s="46"/>
    </row>
    <row r="60" spans="1:10" x14ac:dyDescent="0.25">
      <c r="A60" s="113"/>
      <c r="B60" s="111" t="s">
        <v>131</v>
      </c>
      <c r="C60" s="49"/>
      <c r="D60" s="184"/>
      <c r="E60" s="49"/>
      <c r="F60" s="185"/>
      <c r="G60" s="15"/>
      <c r="H60" s="15">
        <v>311</v>
      </c>
      <c r="I60" s="16">
        <v>321</v>
      </c>
      <c r="J60" s="16"/>
    </row>
    <row r="61" spans="1:10" x14ac:dyDescent="0.25">
      <c r="A61" s="113"/>
      <c r="B61" s="111" t="s">
        <v>132</v>
      </c>
      <c r="C61" s="49"/>
      <c r="D61" s="184"/>
      <c r="E61" s="49"/>
      <c r="F61" s="185"/>
      <c r="G61" s="15">
        <v>604</v>
      </c>
      <c r="H61" s="15"/>
      <c r="I61" s="16"/>
      <c r="J61" s="16">
        <v>132</v>
      </c>
    </row>
    <row r="62" spans="1:10" x14ac:dyDescent="0.25">
      <c r="A62" s="113"/>
      <c r="B62" s="111" t="s">
        <v>133</v>
      </c>
      <c r="C62" s="49"/>
      <c r="D62" s="184"/>
      <c r="E62" s="49"/>
      <c r="F62" s="185"/>
      <c r="G62" s="15">
        <v>604</v>
      </c>
      <c r="H62" s="15"/>
      <c r="I62" s="16"/>
      <c r="J62" s="16">
        <v>132</v>
      </c>
    </row>
    <row r="63" spans="1:10" x14ac:dyDescent="0.25">
      <c r="A63" s="114"/>
      <c r="B63" s="111" t="s">
        <v>138</v>
      </c>
      <c r="C63" s="49"/>
      <c r="D63" s="184"/>
      <c r="E63" s="49"/>
      <c r="F63" s="185"/>
      <c r="G63" s="15"/>
      <c r="H63" s="15"/>
      <c r="I63" s="16"/>
      <c r="J63" s="16"/>
    </row>
    <row r="64" spans="1:10" x14ac:dyDescent="0.25">
      <c r="A64" s="88" t="s">
        <v>11</v>
      </c>
      <c r="B64" s="111" t="s">
        <v>139</v>
      </c>
      <c r="C64" s="49"/>
      <c r="D64" s="184"/>
      <c r="E64" s="49"/>
      <c r="F64" s="185"/>
      <c r="G64" s="15"/>
      <c r="H64" s="15"/>
      <c r="I64" s="16"/>
      <c r="J64" s="16"/>
    </row>
    <row r="65" spans="1:10" x14ac:dyDescent="0.25">
      <c r="A65" s="113"/>
      <c r="B65" s="111" t="s">
        <v>131</v>
      </c>
      <c r="C65" s="49"/>
      <c r="D65" s="184"/>
      <c r="E65" s="49"/>
      <c r="F65" s="185"/>
      <c r="G65" s="15"/>
      <c r="H65" s="15">
        <v>311</v>
      </c>
      <c r="I65" s="16">
        <v>321</v>
      </c>
      <c r="J65" s="16"/>
    </row>
    <row r="66" spans="1:10" x14ac:dyDescent="0.25">
      <c r="A66" s="113"/>
      <c r="B66" s="111" t="s">
        <v>132</v>
      </c>
      <c r="C66" s="49"/>
      <c r="D66" s="184"/>
      <c r="E66" s="49"/>
      <c r="F66" s="185"/>
      <c r="G66" s="118" t="s">
        <v>140</v>
      </c>
      <c r="H66" s="15"/>
      <c r="I66" s="16"/>
      <c r="J66" s="119" t="s">
        <v>140</v>
      </c>
    </row>
    <row r="67" spans="1:10" x14ac:dyDescent="0.25">
      <c r="A67" s="113"/>
      <c r="B67" s="111" t="s">
        <v>133</v>
      </c>
      <c r="C67" s="49"/>
      <c r="D67" s="184"/>
      <c r="E67" s="49"/>
      <c r="F67" s="185"/>
      <c r="G67" s="118" t="s">
        <v>140</v>
      </c>
      <c r="H67" s="15"/>
      <c r="I67" s="16"/>
      <c r="J67" s="16">
        <v>428.42899999999997</v>
      </c>
    </row>
    <row r="68" spans="1:10" x14ac:dyDescent="0.25">
      <c r="A68" s="114"/>
      <c r="B68" s="111" t="s">
        <v>138</v>
      </c>
      <c r="C68" s="49"/>
      <c r="D68" s="184"/>
      <c r="E68" s="49"/>
      <c r="F68" s="185"/>
      <c r="G68" s="15"/>
      <c r="H68" s="15"/>
      <c r="I68" s="16"/>
      <c r="J68" s="16"/>
    </row>
    <row r="69" spans="1:10" x14ac:dyDescent="0.25">
      <c r="A69" s="48"/>
      <c r="B69" s="50"/>
      <c r="C69" s="50"/>
      <c r="D69" s="194"/>
      <c r="E69" s="194"/>
      <c r="F69" s="194"/>
      <c r="G69" s="194"/>
      <c r="H69" s="194"/>
      <c r="I69" s="50"/>
      <c r="J69" s="42"/>
    </row>
    <row r="70" spans="1:10" x14ac:dyDescent="0.25">
      <c r="A70" s="316"/>
      <c r="B70" s="317"/>
      <c r="C70" s="317"/>
      <c r="D70" s="306"/>
      <c r="E70" s="306"/>
      <c r="F70" s="306"/>
      <c r="G70" s="318"/>
      <c r="H70" s="318"/>
      <c r="I70" s="317"/>
      <c r="J70" s="319"/>
    </row>
    <row r="71" spans="1:10" x14ac:dyDescent="0.25">
      <c r="A71" s="6"/>
      <c r="B71" s="179"/>
      <c r="C71" s="179"/>
      <c r="D71" s="306"/>
      <c r="E71" s="306"/>
      <c r="F71" s="306"/>
      <c r="G71" s="306"/>
      <c r="H71" s="306"/>
      <c r="I71" s="179"/>
      <c r="J71" s="7"/>
    </row>
    <row r="72" spans="1:10" x14ac:dyDescent="0.25">
      <c r="A72" s="6"/>
      <c r="B72" s="179"/>
      <c r="C72" s="179"/>
      <c r="D72" s="306"/>
      <c r="E72" s="306"/>
      <c r="F72" s="306"/>
      <c r="G72" s="306"/>
      <c r="H72" s="306"/>
      <c r="I72" s="179"/>
      <c r="J72" s="7"/>
    </row>
    <row r="73" spans="1:10" x14ac:dyDescent="0.25">
      <c r="A73" s="2"/>
      <c r="B73" s="3"/>
      <c r="C73" s="3"/>
      <c r="D73" s="3"/>
      <c r="E73" s="34"/>
      <c r="F73" s="3"/>
      <c r="G73" s="3"/>
      <c r="H73" s="3"/>
      <c r="I73" s="3"/>
      <c r="J73" s="190"/>
    </row>
    <row r="74" spans="1:10" x14ac:dyDescent="0.25">
      <c r="A74" s="6"/>
      <c r="B74" s="179"/>
      <c r="C74" s="179"/>
      <c r="D74" s="179"/>
      <c r="E74" s="306"/>
      <c r="F74" s="306"/>
      <c r="G74" s="271" t="s">
        <v>128</v>
      </c>
      <c r="H74" s="272"/>
      <c r="I74" s="271" t="s">
        <v>129</v>
      </c>
      <c r="J74" s="272"/>
    </row>
    <row r="75" spans="1:10" x14ac:dyDescent="0.25">
      <c r="A75" s="110" t="s">
        <v>6</v>
      </c>
      <c r="B75" s="111" t="s">
        <v>130</v>
      </c>
      <c r="C75" s="49"/>
      <c r="D75" s="184"/>
      <c r="E75" s="49"/>
      <c r="F75" s="185"/>
      <c r="G75" s="120"/>
      <c r="H75" s="121"/>
      <c r="I75" s="121"/>
      <c r="J75" s="121"/>
    </row>
    <row r="76" spans="1:10" x14ac:dyDescent="0.25">
      <c r="A76" s="113"/>
      <c r="B76" s="111" t="s">
        <v>131</v>
      </c>
      <c r="C76" s="49"/>
      <c r="D76" s="184"/>
      <c r="E76" s="49"/>
      <c r="F76" s="185"/>
      <c r="G76" s="121"/>
      <c r="H76" s="121">
        <v>604</v>
      </c>
      <c r="I76" s="121">
        <v>132</v>
      </c>
      <c r="J76" s="121"/>
    </row>
    <row r="77" spans="1:10" x14ac:dyDescent="0.25">
      <c r="A77" s="113"/>
      <c r="B77" s="111" t="s">
        <v>132</v>
      </c>
      <c r="C77" s="49"/>
      <c r="D77" s="184"/>
      <c r="E77" s="49"/>
      <c r="F77" s="185"/>
      <c r="G77" s="121"/>
      <c r="H77" s="121">
        <v>343</v>
      </c>
      <c r="I77" s="121">
        <v>343</v>
      </c>
      <c r="J77" s="121"/>
    </row>
    <row r="78" spans="1:10" x14ac:dyDescent="0.25">
      <c r="A78" s="114"/>
      <c r="B78" s="111" t="s">
        <v>133</v>
      </c>
      <c r="C78" s="49"/>
      <c r="D78" s="184"/>
      <c r="E78" s="49"/>
      <c r="F78" s="185"/>
      <c r="G78" s="121">
        <v>311</v>
      </c>
      <c r="H78" s="121"/>
      <c r="I78" s="121"/>
      <c r="J78" s="121">
        <v>321</v>
      </c>
    </row>
    <row r="79" spans="1:10" x14ac:dyDescent="0.25">
      <c r="A79" s="125" t="s">
        <v>134</v>
      </c>
      <c r="B79" s="115" t="s">
        <v>135</v>
      </c>
      <c r="C79" s="3"/>
      <c r="D79" s="34"/>
      <c r="E79" s="3"/>
      <c r="F79" s="92"/>
      <c r="G79" s="122">
        <v>221</v>
      </c>
      <c r="H79" s="122">
        <v>311</v>
      </c>
      <c r="I79" s="122">
        <v>321</v>
      </c>
      <c r="J79" s="122">
        <v>221</v>
      </c>
    </row>
    <row r="80" spans="1:10" x14ac:dyDescent="0.25">
      <c r="A80" s="116" t="s">
        <v>136</v>
      </c>
      <c r="B80" s="117"/>
      <c r="C80" s="117"/>
      <c r="D80" s="184"/>
      <c r="E80" s="184"/>
      <c r="F80" s="184"/>
      <c r="G80" s="273"/>
      <c r="H80" s="273"/>
      <c r="I80" s="273"/>
      <c r="J80" s="274"/>
    </row>
    <row r="81" spans="1:10" x14ac:dyDescent="0.25">
      <c r="A81" s="113" t="s">
        <v>6</v>
      </c>
      <c r="B81" s="48" t="s">
        <v>137</v>
      </c>
      <c r="C81" s="50"/>
      <c r="D81" s="194"/>
      <c r="E81" s="50"/>
      <c r="F81" s="195"/>
      <c r="G81" s="123"/>
      <c r="H81" s="123"/>
      <c r="I81" s="123"/>
      <c r="J81" s="123"/>
    </row>
    <row r="82" spans="1:10" x14ac:dyDescent="0.25">
      <c r="A82" s="113"/>
      <c r="B82" s="111" t="s">
        <v>131</v>
      </c>
      <c r="C82" s="49"/>
      <c r="D82" s="184"/>
      <c r="E82" s="49"/>
      <c r="F82" s="185"/>
      <c r="G82" s="121">
        <v>604</v>
      </c>
      <c r="H82" s="121"/>
      <c r="I82" s="121"/>
      <c r="J82" s="121">
        <v>504</v>
      </c>
    </row>
    <row r="83" spans="1:10" x14ac:dyDescent="0.25">
      <c r="A83" s="113"/>
      <c r="B83" s="111" t="s">
        <v>132</v>
      </c>
      <c r="C83" s="49"/>
      <c r="D83" s="184"/>
      <c r="E83" s="49"/>
      <c r="F83" s="185"/>
      <c r="G83" s="121">
        <v>343</v>
      </c>
      <c r="H83" s="121"/>
      <c r="I83" s="121"/>
      <c r="J83" s="121">
        <v>343</v>
      </c>
    </row>
    <row r="84" spans="1:10" x14ac:dyDescent="0.25">
      <c r="A84" s="113"/>
      <c r="B84" s="111" t="s">
        <v>133</v>
      </c>
      <c r="C84" s="49"/>
      <c r="D84" s="184"/>
      <c r="E84" s="49"/>
      <c r="F84" s="185"/>
      <c r="G84" s="121"/>
      <c r="H84" s="121">
        <v>325</v>
      </c>
      <c r="I84" s="121">
        <v>315</v>
      </c>
      <c r="J84" s="121"/>
    </row>
    <row r="85" spans="1:10" x14ac:dyDescent="0.25">
      <c r="A85" s="114"/>
      <c r="B85" s="111" t="s">
        <v>138</v>
      </c>
      <c r="C85" s="49"/>
      <c r="D85" s="184"/>
      <c r="E85" s="49"/>
      <c r="F85" s="185"/>
      <c r="G85" s="121"/>
      <c r="H85" s="121"/>
      <c r="I85" s="121"/>
      <c r="J85" s="121"/>
    </row>
    <row r="86" spans="1:10" x14ac:dyDescent="0.25">
      <c r="A86" s="88" t="s">
        <v>11</v>
      </c>
      <c r="B86" s="111" t="s">
        <v>139</v>
      </c>
      <c r="C86" s="49"/>
      <c r="D86" s="184"/>
      <c r="E86" s="49"/>
      <c r="F86" s="185"/>
      <c r="G86" s="121"/>
      <c r="H86" s="121"/>
      <c r="I86" s="121"/>
      <c r="J86" s="121"/>
    </row>
    <row r="87" spans="1:10" x14ac:dyDescent="0.25">
      <c r="A87" s="113"/>
      <c r="B87" s="111" t="s">
        <v>131</v>
      </c>
      <c r="C87" s="49"/>
      <c r="D87" s="184"/>
      <c r="E87" s="49"/>
      <c r="F87" s="185"/>
      <c r="G87" s="124" t="s">
        <v>140</v>
      </c>
      <c r="H87" s="121"/>
      <c r="I87" s="121"/>
      <c r="J87" s="121">
        <v>428.42899999999997</v>
      </c>
    </row>
    <row r="88" spans="1:10" x14ac:dyDescent="0.25">
      <c r="A88" s="113"/>
      <c r="B88" s="111" t="s">
        <v>132</v>
      </c>
      <c r="C88" s="49"/>
      <c r="D88" s="184"/>
      <c r="E88" s="49"/>
      <c r="F88" s="185"/>
      <c r="G88" s="121">
        <v>343</v>
      </c>
      <c r="H88" s="121"/>
      <c r="I88" s="121"/>
      <c r="J88" s="124">
        <v>343</v>
      </c>
    </row>
    <row r="89" spans="1:10" x14ac:dyDescent="0.25">
      <c r="A89" s="113"/>
      <c r="B89" s="111" t="s">
        <v>133</v>
      </c>
      <c r="C89" s="49"/>
      <c r="D89" s="184"/>
      <c r="E89" s="49"/>
      <c r="F89" s="185"/>
      <c r="G89" s="124"/>
      <c r="H89" s="121">
        <v>325</v>
      </c>
      <c r="I89" s="121">
        <v>315</v>
      </c>
      <c r="J89" s="121"/>
    </row>
    <row r="90" spans="1:10" x14ac:dyDescent="0.25">
      <c r="A90" s="114"/>
      <c r="B90" s="111" t="s">
        <v>138</v>
      </c>
      <c r="C90" s="49"/>
      <c r="D90" s="184"/>
      <c r="E90" s="49"/>
      <c r="F90" s="185"/>
      <c r="G90" s="121"/>
      <c r="H90" s="121"/>
      <c r="I90" s="121"/>
      <c r="J90" s="121"/>
    </row>
    <row r="91" spans="1:10" x14ac:dyDescent="0.25">
      <c r="A91" s="48"/>
      <c r="B91" s="50"/>
      <c r="C91" s="50"/>
      <c r="D91" s="194"/>
      <c r="E91" s="194"/>
      <c r="F91" s="194"/>
      <c r="G91" s="194"/>
      <c r="H91" s="194"/>
      <c r="I91" s="50"/>
      <c r="J91" s="42"/>
    </row>
  </sheetData>
  <mergeCells count="23">
    <mergeCell ref="C1:J1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G74:H74"/>
    <mergeCell ref="I74:J74"/>
    <mergeCell ref="G80:H80"/>
    <mergeCell ref="I80:J80"/>
    <mergeCell ref="A41:B41"/>
    <mergeCell ref="C41:D41"/>
    <mergeCell ref="G52:H52"/>
    <mergeCell ref="I52:J52"/>
    <mergeCell ref="G58:H58"/>
    <mergeCell ref="I58:J5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79439-8543-4878-8BE5-D0237F89AFC0}">
  <sheetPr>
    <tabColor theme="8"/>
  </sheetPr>
  <dimension ref="A1:V37"/>
  <sheetViews>
    <sheetView showGridLines="0" zoomScaleNormal="100" workbookViewId="0">
      <selection activeCell="C1" sqref="C1:J1"/>
    </sheetView>
  </sheetViews>
  <sheetFormatPr defaultRowHeight="15" x14ac:dyDescent="0.25"/>
  <cols>
    <col min="6" max="6" width="12.85546875" customWidth="1"/>
    <col min="17" max="17" width="15.28515625" customWidth="1"/>
    <col min="19" max="19" width="6.42578125" customWidth="1"/>
    <col min="21" max="21" width="8.5703125" customWidth="1"/>
  </cols>
  <sheetData>
    <row r="1" spans="1:22" ht="18.75" x14ac:dyDescent="0.3">
      <c r="A1" s="91" t="s">
        <v>181</v>
      </c>
      <c r="C1" s="300" t="s">
        <v>272</v>
      </c>
      <c r="D1" s="301"/>
      <c r="E1" s="301"/>
      <c r="F1" s="301"/>
      <c r="G1" s="301"/>
      <c r="H1" s="301"/>
      <c r="I1" s="301"/>
      <c r="J1" s="301"/>
    </row>
    <row r="2" spans="1:22" x14ac:dyDescent="0.25">
      <c r="A2" s="2"/>
      <c r="B2" s="34"/>
      <c r="C2" s="34"/>
      <c r="D2" s="34"/>
      <c r="E2" s="34"/>
      <c r="F2" s="34"/>
      <c r="G2" s="34"/>
      <c r="H2" s="34"/>
      <c r="I2" s="34"/>
      <c r="J2" s="92"/>
    </row>
    <row r="3" spans="1:22" x14ac:dyDescent="0.25">
      <c r="A3" s="126"/>
      <c r="B3" s="127" t="s">
        <v>142</v>
      </c>
      <c r="C3" s="38" t="s">
        <v>143</v>
      </c>
      <c r="D3" s="38"/>
      <c r="E3" s="38"/>
      <c r="F3" s="38"/>
      <c r="G3" s="38"/>
      <c r="H3" s="38"/>
      <c r="I3" s="38"/>
      <c r="J3" s="7"/>
    </row>
    <row r="4" spans="1:22" x14ac:dyDescent="0.25">
      <c r="A4" s="128" t="s">
        <v>144</v>
      </c>
      <c r="B4" s="128"/>
      <c r="C4" s="129"/>
      <c r="D4" s="129"/>
      <c r="E4" s="130"/>
      <c r="F4" s="131" t="s">
        <v>145</v>
      </c>
      <c r="G4" s="291" t="s">
        <v>146</v>
      </c>
      <c r="H4" s="291"/>
      <c r="I4" s="291" t="s">
        <v>147</v>
      </c>
      <c r="J4" s="291"/>
    </row>
    <row r="5" spans="1:22" x14ac:dyDescent="0.25">
      <c r="A5" s="17" t="s">
        <v>148</v>
      </c>
      <c r="B5" s="17"/>
      <c r="C5" s="18"/>
      <c r="D5" s="18"/>
      <c r="E5" s="112"/>
      <c r="F5" s="19">
        <v>8</v>
      </c>
      <c r="G5" s="289">
        <v>3</v>
      </c>
      <c r="H5" s="289"/>
      <c r="I5" s="289">
        <v>2</v>
      </c>
      <c r="J5" s="289"/>
    </row>
    <row r="6" spans="1:22" x14ac:dyDescent="0.25">
      <c r="A6" s="17" t="s">
        <v>149</v>
      </c>
      <c r="B6" s="17"/>
      <c r="C6" s="18"/>
      <c r="D6" s="18"/>
      <c r="E6" s="112"/>
      <c r="F6" s="132">
        <v>7.01</v>
      </c>
      <c r="G6" s="290">
        <v>5.19</v>
      </c>
      <c r="H6" s="290"/>
      <c r="I6" s="290">
        <v>5.2</v>
      </c>
      <c r="J6" s="290"/>
    </row>
    <row r="7" spans="1:22" x14ac:dyDescent="0.25">
      <c r="A7" s="17" t="s">
        <v>150</v>
      </c>
      <c r="B7" s="17"/>
      <c r="C7" s="18"/>
      <c r="D7" s="18"/>
      <c r="E7" s="112"/>
      <c r="F7" s="19" t="s">
        <v>151</v>
      </c>
      <c r="G7" s="289" t="s">
        <v>151</v>
      </c>
      <c r="H7" s="289"/>
      <c r="I7" s="289" t="s">
        <v>152</v>
      </c>
      <c r="J7" s="289"/>
    </row>
    <row r="8" spans="1:22" x14ac:dyDescent="0.25">
      <c r="A8" s="126"/>
      <c r="B8" s="38"/>
      <c r="C8" s="38"/>
      <c r="D8" s="38"/>
      <c r="E8" s="38"/>
      <c r="F8" s="38"/>
      <c r="G8" s="38"/>
      <c r="H8" s="38"/>
      <c r="I8" s="38"/>
      <c r="J8" s="7"/>
    </row>
    <row r="9" spans="1:22" x14ac:dyDescent="0.25">
      <c r="A9" s="126"/>
      <c r="B9" s="38" t="s">
        <v>153</v>
      </c>
      <c r="C9" s="38"/>
      <c r="D9" s="38"/>
      <c r="E9" s="38"/>
      <c r="F9" s="38"/>
      <c r="G9" s="38"/>
      <c r="H9" s="38"/>
      <c r="I9" s="38"/>
      <c r="J9" s="7"/>
      <c r="M9" s="87"/>
      <c r="N9" s="87"/>
      <c r="O9" s="87"/>
      <c r="P9" s="87"/>
      <c r="Q9" s="87"/>
      <c r="R9" s="87"/>
      <c r="S9" s="87"/>
      <c r="T9" s="87"/>
      <c r="U9" s="87"/>
      <c r="V9" s="87"/>
    </row>
    <row r="10" spans="1:22" x14ac:dyDescent="0.25">
      <c r="A10" s="133" t="s">
        <v>0</v>
      </c>
      <c r="B10" s="286" t="s">
        <v>154</v>
      </c>
      <c r="C10" s="287"/>
      <c r="D10" s="287"/>
      <c r="E10" s="287"/>
      <c r="F10" s="287"/>
      <c r="G10" s="288"/>
      <c r="H10" s="133" t="s">
        <v>3</v>
      </c>
      <c r="I10" s="133" t="s">
        <v>4</v>
      </c>
      <c r="J10" s="133" t="s">
        <v>5</v>
      </c>
      <c r="L10" s="177" t="s">
        <v>153</v>
      </c>
    </row>
    <row r="11" spans="1:22" x14ac:dyDescent="0.25">
      <c r="A11" s="134">
        <v>1</v>
      </c>
      <c r="B11" s="135" t="s">
        <v>155</v>
      </c>
      <c r="C11" s="18" t="s">
        <v>156</v>
      </c>
      <c r="D11" s="18"/>
      <c r="E11" s="18"/>
      <c r="F11" s="18"/>
      <c r="G11" s="18"/>
      <c r="H11" s="136">
        <f>+G5*G6*8+I5*I6*4</f>
        <v>166.16</v>
      </c>
      <c r="I11" s="137" t="s">
        <v>157</v>
      </c>
      <c r="J11" s="137" t="s">
        <v>158</v>
      </c>
      <c r="L11" s="178" t="s">
        <v>259</v>
      </c>
    </row>
    <row r="12" spans="1:22" x14ac:dyDescent="0.25">
      <c r="A12" s="134">
        <v>2</v>
      </c>
      <c r="B12" s="135" t="s">
        <v>155</v>
      </c>
      <c r="C12" s="18" t="s">
        <v>159</v>
      </c>
      <c r="D12" s="18"/>
      <c r="E12" s="18"/>
      <c r="F12" s="18"/>
      <c r="G12" s="18"/>
      <c r="H12" s="136">
        <f>+F5*F6*8</f>
        <v>448.64</v>
      </c>
      <c r="I12" s="137" t="s">
        <v>160</v>
      </c>
      <c r="J12" s="137" t="s">
        <v>158</v>
      </c>
      <c r="L12" s="178" t="s">
        <v>260</v>
      </c>
    </row>
    <row r="13" spans="1:22" x14ac:dyDescent="0.25">
      <c r="A13" s="134">
        <v>3</v>
      </c>
      <c r="B13" s="135" t="s">
        <v>155</v>
      </c>
      <c r="C13" s="18" t="s">
        <v>161</v>
      </c>
      <c r="D13" s="18"/>
      <c r="E13" s="18"/>
      <c r="F13" s="18"/>
      <c r="G13" s="18"/>
      <c r="H13" s="136">
        <f>0.352*(H11+H12)</f>
        <v>216.40959999999998</v>
      </c>
      <c r="I13" s="137" t="s">
        <v>162</v>
      </c>
      <c r="J13" s="137" t="s">
        <v>158</v>
      </c>
      <c r="L13" s="175" t="s">
        <v>261</v>
      </c>
    </row>
    <row r="14" spans="1:22" x14ac:dyDescent="0.25">
      <c r="A14" s="126"/>
      <c r="B14" s="38"/>
      <c r="C14" s="38"/>
      <c r="D14" s="38"/>
      <c r="E14" s="38"/>
      <c r="F14" s="38"/>
      <c r="G14" s="38"/>
      <c r="H14" s="38"/>
      <c r="I14" s="38"/>
      <c r="J14" s="7"/>
      <c r="L14" s="175"/>
    </row>
    <row r="15" spans="1:22" x14ac:dyDescent="0.25">
      <c r="A15" s="126"/>
      <c r="B15" s="127" t="s">
        <v>163</v>
      </c>
      <c r="C15" s="38" t="s">
        <v>164</v>
      </c>
      <c r="D15" s="38"/>
      <c r="E15" s="38"/>
      <c r="F15" s="38"/>
      <c r="G15" s="38"/>
      <c r="H15" s="38"/>
      <c r="I15" s="38"/>
      <c r="J15" s="7"/>
    </row>
    <row r="16" spans="1:22" x14ac:dyDescent="0.25">
      <c r="A16" s="126"/>
      <c r="B16" s="38"/>
      <c r="C16" s="38"/>
      <c r="D16" s="38"/>
      <c r="E16" s="38"/>
      <c r="F16" s="291" t="s">
        <v>165</v>
      </c>
      <c r="G16" s="291"/>
      <c r="H16" s="291"/>
      <c r="I16" s="291"/>
      <c r="J16" s="291"/>
    </row>
    <row r="17" spans="1:22" x14ac:dyDescent="0.25">
      <c r="A17" s="128" t="s">
        <v>144</v>
      </c>
      <c r="B17" s="128"/>
      <c r="C17" s="129"/>
      <c r="D17" s="129"/>
      <c r="E17" s="130"/>
      <c r="F17" s="131" t="s">
        <v>145</v>
      </c>
      <c r="G17" s="291" t="s">
        <v>146</v>
      </c>
      <c r="H17" s="291"/>
      <c r="I17" s="291" t="s">
        <v>147</v>
      </c>
      <c r="J17" s="291"/>
    </row>
    <row r="18" spans="1:22" x14ac:dyDescent="0.25">
      <c r="A18" s="138" t="s">
        <v>166</v>
      </c>
      <c r="B18" s="17"/>
      <c r="C18" s="18"/>
      <c r="D18" s="18"/>
      <c r="E18" s="112"/>
      <c r="F18" s="19">
        <v>4</v>
      </c>
      <c r="G18" s="289">
        <v>3</v>
      </c>
      <c r="H18" s="289"/>
      <c r="I18" s="289">
        <v>0</v>
      </c>
      <c r="J18" s="289"/>
    </row>
    <row r="19" spans="1:22" x14ac:dyDescent="0.25">
      <c r="A19" s="17" t="s">
        <v>167</v>
      </c>
      <c r="B19" s="17"/>
      <c r="C19" s="18"/>
      <c r="D19" s="18"/>
      <c r="E19" s="112"/>
      <c r="F19" s="19">
        <v>4</v>
      </c>
      <c r="G19" s="289">
        <v>0</v>
      </c>
      <c r="H19" s="289"/>
      <c r="I19" s="289">
        <v>2</v>
      </c>
      <c r="J19" s="289"/>
    </row>
    <row r="20" spans="1:22" x14ac:dyDescent="0.25">
      <c r="A20" s="17" t="s">
        <v>168</v>
      </c>
      <c r="B20" s="17"/>
      <c r="C20" s="18"/>
      <c r="D20" s="18"/>
      <c r="E20" s="112"/>
      <c r="F20" s="132">
        <v>7.2</v>
      </c>
      <c r="G20" s="290">
        <v>5.3</v>
      </c>
      <c r="H20" s="290"/>
      <c r="I20" s="290">
        <v>5</v>
      </c>
      <c r="J20" s="290"/>
    </row>
    <row r="21" spans="1:22" x14ac:dyDescent="0.25">
      <c r="A21" s="126"/>
      <c r="B21" s="38"/>
      <c r="C21" s="38"/>
      <c r="D21" s="38"/>
      <c r="E21" s="38"/>
      <c r="F21" s="38"/>
      <c r="G21" s="38"/>
      <c r="H21" s="38"/>
      <c r="I21" s="38"/>
      <c r="J21" s="7"/>
    </row>
    <row r="22" spans="1:22" x14ac:dyDescent="0.25">
      <c r="A22" s="126"/>
      <c r="B22" s="38" t="s">
        <v>169</v>
      </c>
      <c r="C22" s="38"/>
      <c r="D22" s="38"/>
      <c r="E22" s="38"/>
      <c r="F22" s="38"/>
      <c r="G22" s="38"/>
      <c r="H22" s="38"/>
      <c r="I22" s="38"/>
      <c r="J22" s="7"/>
      <c r="M22" s="87"/>
      <c r="N22" s="87"/>
      <c r="O22" s="87"/>
      <c r="P22" s="87"/>
      <c r="Q22" s="87"/>
      <c r="R22" s="87"/>
      <c r="S22" s="87"/>
      <c r="T22" s="87"/>
      <c r="U22" s="87"/>
      <c r="V22" s="87"/>
    </row>
    <row r="23" spans="1:22" x14ac:dyDescent="0.25">
      <c r="A23" s="133" t="s">
        <v>0</v>
      </c>
      <c r="B23" s="286" t="s">
        <v>154</v>
      </c>
      <c r="C23" s="287"/>
      <c r="D23" s="287"/>
      <c r="E23" s="287"/>
      <c r="F23" s="287"/>
      <c r="G23" s="288"/>
      <c r="H23" s="133" t="s">
        <v>3</v>
      </c>
      <c r="I23" s="133" t="s">
        <v>4</v>
      </c>
      <c r="J23" s="133" t="s">
        <v>5</v>
      </c>
      <c r="L23" s="177" t="s">
        <v>169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</row>
    <row r="24" spans="1:22" x14ac:dyDescent="0.25">
      <c r="A24" s="134">
        <v>1</v>
      </c>
      <c r="B24" s="135" t="s">
        <v>155</v>
      </c>
      <c r="C24" s="18" t="s">
        <v>170</v>
      </c>
      <c r="D24" s="18"/>
      <c r="E24" s="18"/>
      <c r="F24" s="18"/>
      <c r="G24" s="18"/>
      <c r="H24" s="136">
        <f>+G18*G6*8</f>
        <v>124.56</v>
      </c>
      <c r="I24" s="137" t="s">
        <v>158</v>
      </c>
      <c r="J24" s="137" t="s">
        <v>171</v>
      </c>
      <c r="L24" t="s">
        <v>262</v>
      </c>
    </row>
    <row r="25" spans="1:22" x14ac:dyDescent="0.25">
      <c r="A25" s="134">
        <v>2</v>
      </c>
      <c r="B25" s="135" t="s">
        <v>155</v>
      </c>
      <c r="C25" s="18" t="s">
        <v>172</v>
      </c>
      <c r="D25" s="18"/>
      <c r="E25" s="18"/>
      <c r="F25" s="18"/>
      <c r="G25" s="18"/>
      <c r="H25" s="136">
        <f>+F18*F6*8</f>
        <v>224.32</v>
      </c>
      <c r="I25" s="137" t="s">
        <v>158</v>
      </c>
      <c r="J25" s="137" t="s">
        <v>173</v>
      </c>
      <c r="L25" t="s">
        <v>263</v>
      </c>
    </row>
    <row r="26" spans="1:22" x14ac:dyDescent="0.25">
      <c r="A26" s="134">
        <v>3</v>
      </c>
      <c r="B26" s="135" t="s">
        <v>155</v>
      </c>
      <c r="C26" s="18" t="s">
        <v>174</v>
      </c>
      <c r="D26" s="18"/>
      <c r="E26" s="18"/>
      <c r="F26" s="18"/>
      <c r="G26" s="18"/>
      <c r="H26" s="136">
        <f>0.352*(H24+H25)</f>
        <v>122.80575999999999</v>
      </c>
      <c r="I26" s="137" t="s">
        <v>158</v>
      </c>
      <c r="J26" s="137" t="s">
        <v>175</v>
      </c>
      <c r="L26" t="s">
        <v>264</v>
      </c>
    </row>
    <row r="27" spans="1:22" x14ac:dyDescent="0.25">
      <c r="A27" s="126"/>
      <c r="B27" s="38"/>
      <c r="C27" s="38"/>
      <c r="D27" s="38"/>
      <c r="E27" s="38"/>
      <c r="F27" s="38"/>
      <c r="G27" s="38"/>
      <c r="H27" s="38"/>
      <c r="I27" s="38"/>
      <c r="J27" s="7"/>
    </row>
    <row r="28" spans="1:22" x14ac:dyDescent="0.25">
      <c r="A28" s="126"/>
      <c r="B28" s="38" t="s">
        <v>176</v>
      </c>
      <c r="C28" s="38"/>
      <c r="D28" s="38"/>
      <c r="E28" s="38"/>
      <c r="F28" s="38"/>
      <c r="G28" s="38"/>
      <c r="H28" s="38"/>
      <c r="I28" s="38"/>
      <c r="J28" s="7"/>
    </row>
    <row r="29" spans="1:22" x14ac:dyDescent="0.25">
      <c r="A29" s="133" t="s">
        <v>0</v>
      </c>
      <c r="B29" s="286" t="s">
        <v>154</v>
      </c>
      <c r="C29" s="287"/>
      <c r="D29" s="287"/>
      <c r="E29" s="287"/>
      <c r="F29" s="287"/>
      <c r="G29" s="288"/>
      <c r="H29" s="133" t="s">
        <v>3</v>
      </c>
      <c r="I29" s="133" t="s">
        <v>4</v>
      </c>
      <c r="J29" s="133" t="s">
        <v>5</v>
      </c>
      <c r="L29" s="177" t="s">
        <v>176</v>
      </c>
    </row>
    <row r="30" spans="1:22" x14ac:dyDescent="0.25">
      <c r="A30" s="134">
        <v>1</v>
      </c>
      <c r="B30" s="135" t="s">
        <v>155</v>
      </c>
      <c r="C30" s="18" t="s">
        <v>170</v>
      </c>
      <c r="D30" s="18"/>
      <c r="E30" s="18"/>
      <c r="F30" s="18"/>
      <c r="G30" s="18"/>
      <c r="H30" s="136">
        <f>+I19*I20*4</f>
        <v>40</v>
      </c>
      <c r="I30" s="137" t="s">
        <v>158</v>
      </c>
      <c r="J30" s="137" t="s">
        <v>171</v>
      </c>
      <c r="L30" t="s">
        <v>265</v>
      </c>
    </row>
    <row r="31" spans="1:22" x14ac:dyDescent="0.25">
      <c r="A31" s="134">
        <v>2</v>
      </c>
      <c r="B31" s="135" t="s">
        <v>155</v>
      </c>
      <c r="C31" s="18" t="s">
        <v>172</v>
      </c>
      <c r="D31" s="18"/>
      <c r="E31" s="18"/>
      <c r="F31" s="18"/>
      <c r="G31" s="18"/>
      <c r="H31" s="136">
        <f>+F19*F20*8</f>
        <v>230.4</v>
      </c>
      <c r="I31" s="137" t="s">
        <v>158</v>
      </c>
      <c r="J31" s="137" t="s">
        <v>173</v>
      </c>
      <c r="L31" t="s">
        <v>266</v>
      </c>
    </row>
    <row r="32" spans="1:22" x14ac:dyDescent="0.25">
      <c r="A32" s="134">
        <v>3</v>
      </c>
      <c r="B32" s="135" t="s">
        <v>155</v>
      </c>
      <c r="C32" s="18" t="s">
        <v>174</v>
      </c>
      <c r="D32" s="18"/>
      <c r="E32" s="18"/>
      <c r="F32" s="18"/>
      <c r="G32" s="18"/>
      <c r="H32" s="136">
        <f>0.352*(H30+H31)</f>
        <v>95.180799999999991</v>
      </c>
      <c r="I32" s="137" t="s">
        <v>158</v>
      </c>
      <c r="J32" s="137" t="s">
        <v>175</v>
      </c>
      <c r="L32" t="s">
        <v>267</v>
      </c>
    </row>
    <row r="33" spans="1:12" x14ac:dyDescent="0.25">
      <c r="A33" s="134">
        <v>4</v>
      </c>
      <c r="B33" s="135" t="s">
        <v>155</v>
      </c>
      <c r="C33" s="18" t="s">
        <v>177</v>
      </c>
      <c r="D33" s="18"/>
      <c r="E33" s="18"/>
      <c r="F33" s="18"/>
      <c r="G33" s="18"/>
      <c r="H33" s="136">
        <f>+H11-H24-H30</f>
        <v>1.5999999999999943</v>
      </c>
      <c r="I33" s="137" t="s">
        <v>158</v>
      </c>
      <c r="J33" s="137" t="s">
        <v>157</v>
      </c>
      <c r="L33" s="176" t="s">
        <v>268</v>
      </c>
    </row>
    <row r="34" spans="1:12" x14ac:dyDescent="0.25">
      <c r="A34" s="134">
        <v>5</v>
      </c>
      <c r="B34" s="135" t="s">
        <v>155</v>
      </c>
      <c r="C34" s="18" t="s">
        <v>178</v>
      </c>
      <c r="D34" s="18"/>
      <c r="E34" s="18"/>
      <c r="F34" s="18"/>
      <c r="G34" s="18"/>
      <c r="H34" s="136">
        <f>+H13-H26-H32</f>
        <v>-1.5769599999999997</v>
      </c>
      <c r="I34" s="137" t="s">
        <v>158</v>
      </c>
      <c r="J34" s="137" t="s">
        <v>162</v>
      </c>
      <c r="L34" s="176" t="s">
        <v>269</v>
      </c>
    </row>
    <row r="35" spans="1:12" x14ac:dyDescent="0.25">
      <c r="A35" s="134">
        <v>6</v>
      </c>
      <c r="B35" s="135" t="s">
        <v>155</v>
      </c>
      <c r="C35" s="18" t="s">
        <v>179</v>
      </c>
      <c r="D35" s="18"/>
      <c r="E35" s="18"/>
      <c r="F35" s="18"/>
      <c r="G35" s="18"/>
      <c r="H35" s="136">
        <v>6.08</v>
      </c>
      <c r="I35" s="137" t="s">
        <v>160</v>
      </c>
      <c r="J35" s="137" t="s">
        <v>158</v>
      </c>
      <c r="L35" s="176" t="s">
        <v>270</v>
      </c>
    </row>
    <row r="36" spans="1:12" x14ac:dyDescent="0.25">
      <c r="A36" s="134">
        <v>7</v>
      </c>
      <c r="B36" s="135" t="s">
        <v>155</v>
      </c>
      <c r="C36" s="18" t="s">
        <v>180</v>
      </c>
      <c r="D36" s="18"/>
      <c r="E36" s="18"/>
      <c r="F36" s="18"/>
      <c r="G36" s="18"/>
      <c r="H36" s="136">
        <f>0.352*(H30+H31+H35)-H32</f>
        <v>2.1401599999999945</v>
      </c>
      <c r="I36" s="137" t="s">
        <v>162</v>
      </c>
      <c r="J36" s="137" t="s">
        <v>175</v>
      </c>
      <c r="L36" s="176" t="s">
        <v>271</v>
      </c>
    </row>
    <row r="37" spans="1:12" x14ac:dyDescent="0.25">
      <c r="A37" s="41"/>
      <c r="B37" s="43"/>
      <c r="C37" s="43"/>
      <c r="D37" s="43"/>
      <c r="E37" s="43"/>
      <c r="F37" s="43"/>
      <c r="G37" s="43"/>
      <c r="H37" s="43"/>
      <c r="I37" s="43"/>
      <c r="J37" s="93"/>
      <c r="L37" s="87"/>
    </row>
  </sheetData>
  <mergeCells count="21">
    <mergeCell ref="C1:J1"/>
    <mergeCell ref="G4:H4"/>
    <mergeCell ref="I4:J4"/>
    <mergeCell ref="G5:H5"/>
    <mergeCell ref="I5:J5"/>
    <mergeCell ref="G6:H6"/>
    <mergeCell ref="I6:J6"/>
    <mergeCell ref="G7:H7"/>
    <mergeCell ref="I7:J7"/>
    <mergeCell ref="B10:G10"/>
    <mergeCell ref="F16:J16"/>
    <mergeCell ref="G17:H17"/>
    <mergeCell ref="I17:J17"/>
    <mergeCell ref="B23:G23"/>
    <mergeCell ref="B29:G29"/>
    <mergeCell ref="G18:H18"/>
    <mergeCell ref="I18:J18"/>
    <mergeCell ref="G19:H19"/>
    <mergeCell ref="I19:J19"/>
    <mergeCell ref="G20:H20"/>
    <mergeCell ref="I20:J2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6084-F0B0-4382-BFA3-93412460466A}">
  <sheetPr>
    <tabColor theme="9"/>
  </sheetPr>
  <dimension ref="A1:J63"/>
  <sheetViews>
    <sheetView workbookViewId="0">
      <selection activeCell="L11" sqref="L11"/>
    </sheetView>
  </sheetViews>
  <sheetFormatPr defaultColWidth="11.5703125" defaultRowHeight="15" x14ac:dyDescent="0.25"/>
  <cols>
    <col min="1" max="1" width="4.28515625" style="109" customWidth="1"/>
    <col min="2" max="2" width="6" style="109" customWidth="1"/>
    <col min="3" max="3" width="11.5703125" style="38"/>
    <col min="4" max="4" width="22.7109375" style="38" customWidth="1"/>
    <col min="5" max="5" width="11.7109375" style="38" customWidth="1"/>
    <col min="6" max="6" width="9.5703125" style="38" customWidth="1"/>
    <col min="7" max="8" width="7.42578125" style="109" customWidth="1"/>
    <col min="9" max="9" width="1" style="38" customWidth="1"/>
    <col min="10" max="253" width="11.5703125" style="38"/>
    <col min="254" max="254" width="0.5703125" style="38" customWidth="1"/>
    <col min="255" max="255" width="4.28515625" style="38" customWidth="1"/>
    <col min="256" max="256" width="6" style="38" customWidth="1"/>
    <col min="257" max="257" width="11.5703125" style="38"/>
    <col min="258" max="258" width="22.7109375" style="38" customWidth="1"/>
    <col min="259" max="259" width="11.7109375" style="38" customWidth="1"/>
    <col min="260" max="260" width="9.5703125" style="38" customWidth="1"/>
    <col min="261" max="264" width="7.42578125" style="38" customWidth="1"/>
    <col min="265" max="265" width="1" style="38" customWidth="1"/>
    <col min="266" max="509" width="11.5703125" style="38"/>
    <col min="510" max="510" width="0.5703125" style="38" customWidth="1"/>
    <col min="511" max="511" width="4.28515625" style="38" customWidth="1"/>
    <col min="512" max="512" width="6" style="38" customWidth="1"/>
    <col min="513" max="513" width="11.5703125" style="38"/>
    <col min="514" max="514" width="22.7109375" style="38" customWidth="1"/>
    <col min="515" max="515" width="11.7109375" style="38" customWidth="1"/>
    <col min="516" max="516" width="9.5703125" style="38" customWidth="1"/>
    <col min="517" max="520" width="7.42578125" style="38" customWidth="1"/>
    <col min="521" max="521" width="1" style="38" customWidth="1"/>
    <col min="522" max="765" width="11.5703125" style="38"/>
    <col min="766" max="766" width="0.5703125" style="38" customWidth="1"/>
    <col min="767" max="767" width="4.28515625" style="38" customWidth="1"/>
    <col min="768" max="768" width="6" style="38" customWidth="1"/>
    <col min="769" max="769" width="11.5703125" style="38"/>
    <col min="770" max="770" width="22.7109375" style="38" customWidth="1"/>
    <col min="771" max="771" width="11.7109375" style="38" customWidth="1"/>
    <col min="772" max="772" width="9.5703125" style="38" customWidth="1"/>
    <col min="773" max="776" width="7.42578125" style="38" customWidth="1"/>
    <col min="777" max="777" width="1" style="38" customWidth="1"/>
    <col min="778" max="1021" width="11.5703125" style="38"/>
    <col min="1022" max="1022" width="0.5703125" style="38" customWidth="1"/>
    <col min="1023" max="1023" width="4.28515625" style="38" customWidth="1"/>
    <col min="1024" max="1024" width="6" style="38" customWidth="1"/>
    <col min="1025" max="1025" width="11.5703125" style="38"/>
    <col min="1026" max="1026" width="22.7109375" style="38" customWidth="1"/>
    <col min="1027" max="1027" width="11.7109375" style="38" customWidth="1"/>
    <col min="1028" max="1028" width="9.5703125" style="38" customWidth="1"/>
    <col min="1029" max="1032" width="7.42578125" style="38" customWidth="1"/>
    <col min="1033" max="1033" width="1" style="38" customWidth="1"/>
    <col min="1034" max="1277" width="11.5703125" style="38"/>
    <col min="1278" max="1278" width="0.5703125" style="38" customWidth="1"/>
    <col min="1279" max="1279" width="4.28515625" style="38" customWidth="1"/>
    <col min="1280" max="1280" width="6" style="38" customWidth="1"/>
    <col min="1281" max="1281" width="11.5703125" style="38"/>
    <col min="1282" max="1282" width="22.7109375" style="38" customWidth="1"/>
    <col min="1283" max="1283" width="11.7109375" style="38" customWidth="1"/>
    <col min="1284" max="1284" width="9.5703125" style="38" customWidth="1"/>
    <col min="1285" max="1288" width="7.42578125" style="38" customWidth="1"/>
    <col min="1289" max="1289" width="1" style="38" customWidth="1"/>
    <col min="1290" max="1533" width="11.5703125" style="38"/>
    <col min="1534" max="1534" width="0.5703125" style="38" customWidth="1"/>
    <col min="1535" max="1535" width="4.28515625" style="38" customWidth="1"/>
    <col min="1536" max="1536" width="6" style="38" customWidth="1"/>
    <col min="1537" max="1537" width="11.5703125" style="38"/>
    <col min="1538" max="1538" width="22.7109375" style="38" customWidth="1"/>
    <col min="1539" max="1539" width="11.7109375" style="38" customWidth="1"/>
    <col min="1540" max="1540" width="9.5703125" style="38" customWidth="1"/>
    <col min="1541" max="1544" width="7.42578125" style="38" customWidth="1"/>
    <col min="1545" max="1545" width="1" style="38" customWidth="1"/>
    <col min="1546" max="1789" width="11.5703125" style="38"/>
    <col min="1790" max="1790" width="0.5703125" style="38" customWidth="1"/>
    <col min="1791" max="1791" width="4.28515625" style="38" customWidth="1"/>
    <col min="1792" max="1792" width="6" style="38" customWidth="1"/>
    <col min="1793" max="1793" width="11.5703125" style="38"/>
    <col min="1794" max="1794" width="22.7109375" style="38" customWidth="1"/>
    <col min="1795" max="1795" width="11.7109375" style="38" customWidth="1"/>
    <col min="1796" max="1796" width="9.5703125" style="38" customWidth="1"/>
    <col min="1797" max="1800" width="7.42578125" style="38" customWidth="1"/>
    <col min="1801" max="1801" width="1" style="38" customWidth="1"/>
    <col min="1802" max="2045" width="11.5703125" style="38"/>
    <col min="2046" max="2046" width="0.5703125" style="38" customWidth="1"/>
    <col min="2047" max="2047" width="4.28515625" style="38" customWidth="1"/>
    <col min="2048" max="2048" width="6" style="38" customWidth="1"/>
    <col min="2049" max="2049" width="11.5703125" style="38"/>
    <col min="2050" max="2050" width="22.7109375" style="38" customWidth="1"/>
    <col min="2051" max="2051" width="11.7109375" style="38" customWidth="1"/>
    <col min="2052" max="2052" width="9.5703125" style="38" customWidth="1"/>
    <col min="2053" max="2056" width="7.42578125" style="38" customWidth="1"/>
    <col min="2057" max="2057" width="1" style="38" customWidth="1"/>
    <col min="2058" max="2301" width="11.5703125" style="38"/>
    <col min="2302" max="2302" width="0.5703125" style="38" customWidth="1"/>
    <col min="2303" max="2303" width="4.28515625" style="38" customWidth="1"/>
    <col min="2304" max="2304" width="6" style="38" customWidth="1"/>
    <col min="2305" max="2305" width="11.5703125" style="38"/>
    <col min="2306" max="2306" width="22.7109375" style="38" customWidth="1"/>
    <col min="2307" max="2307" width="11.7109375" style="38" customWidth="1"/>
    <col min="2308" max="2308" width="9.5703125" style="38" customWidth="1"/>
    <col min="2309" max="2312" width="7.42578125" style="38" customWidth="1"/>
    <col min="2313" max="2313" width="1" style="38" customWidth="1"/>
    <col min="2314" max="2557" width="11.5703125" style="38"/>
    <col min="2558" max="2558" width="0.5703125" style="38" customWidth="1"/>
    <col min="2559" max="2559" width="4.28515625" style="38" customWidth="1"/>
    <col min="2560" max="2560" width="6" style="38" customWidth="1"/>
    <col min="2561" max="2561" width="11.5703125" style="38"/>
    <col min="2562" max="2562" width="22.7109375" style="38" customWidth="1"/>
    <col min="2563" max="2563" width="11.7109375" style="38" customWidth="1"/>
    <col min="2564" max="2564" width="9.5703125" style="38" customWidth="1"/>
    <col min="2565" max="2568" width="7.42578125" style="38" customWidth="1"/>
    <col min="2569" max="2569" width="1" style="38" customWidth="1"/>
    <col min="2570" max="2813" width="11.5703125" style="38"/>
    <col min="2814" max="2814" width="0.5703125" style="38" customWidth="1"/>
    <col min="2815" max="2815" width="4.28515625" style="38" customWidth="1"/>
    <col min="2816" max="2816" width="6" style="38" customWidth="1"/>
    <col min="2817" max="2817" width="11.5703125" style="38"/>
    <col min="2818" max="2818" width="22.7109375" style="38" customWidth="1"/>
    <col min="2819" max="2819" width="11.7109375" style="38" customWidth="1"/>
    <col min="2820" max="2820" width="9.5703125" style="38" customWidth="1"/>
    <col min="2821" max="2824" width="7.42578125" style="38" customWidth="1"/>
    <col min="2825" max="2825" width="1" style="38" customWidth="1"/>
    <col min="2826" max="3069" width="11.5703125" style="38"/>
    <col min="3070" max="3070" width="0.5703125" style="38" customWidth="1"/>
    <col min="3071" max="3071" width="4.28515625" style="38" customWidth="1"/>
    <col min="3072" max="3072" width="6" style="38" customWidth="1"/>
    <col min="3073" max="3073" width="11.5703125" style="38"/>
    <col min="3074" max="3074" width="22.7109375" style="38" customWidth="1"/>
    <col min="3075" max="3075" width="11.7109375" style="38" customWidth="1"/>
    <col min="3076" max="3076" width="9.5703125" style="38" customWidth="1"/>
    <col min="3077" max="3080" width="7.42578125" style="38" customWidth="1"/>
    <col min="3081" max="3081" width="1" style="38" customWidth="1"/>
    <col min="3082" max="3325" width="11.5703125" style="38"/>
    <col min="3326" max="3326" width="0.5703125" style="38" customWidth="1"/>
    <col min="3327" max="3327" width="4.28515625" style="38" customWidth="1"/>
    <col min="3328" max="3328" width="6" style="38" customWidth="1"/>
    <col min="3329" max="3329" width="11.5703125" style="38"/>
    <col min="3330" max="3330" width="22.7109375" style="38" customWidth="1"/>
    <col min="3331" max="3331" width="11.7109375" style="38" customWidth="1"/>
    <col min="3332" max="3332" width="9.5703125" style="38" customWidth="1"/>
    <col min="3333" max="3336" width="7.42578125" style="38" customWidth="1"/>
    <col min="3337" max="3337" width="1" style="38" customWidth="1"/>
    <col min="3338" max="3581" width="11.5703125" style="38"/>
    <col min="3582" max="3582" width="0.5703125" style="38" customWidth="1"/>
    <col min="3583" max="3583" width="4.28515625" style="38" customWidth="1"/>
    <col min="3584" max="3584" width="6" style="38" customWidth="1"/>
    <col min="3585" max="3585" width="11.5703125" style="38"/>
    <col min="3586" max="3586" width="22.7109375" style="38" customWidth="1"/>
    <col min="3587" max="3587" width="11.7109375" style="38" customWidth="1"/>
    <col min="3588" max="3588" width="9.5703125" style="38" customWidth="1"/>
    <col min="3589" max="3592" width="7.42578125" style="38" customWidth="1"/>
    <col min="3593" max="3593" width="1" style="38" customWidth="1"/>
    <col min="3594" max="3837" width="11.5703125" style="38"/>
    <col min="3838" max="3838" width="0.5703125" style="38" customWidth="1"/>
    <col min="3839" max="3839" width="4.28515625" style="38" customWidth="1"/>
    <col min="3840" max="3840" width="6" style="38" customWidth="1"/>
    <col min="3841" max="3841" width="11.5703125" style="38"/>
    <col min="3842" max="3842" width="22.7109375" style="38" customWidth="1"/>
    <col min="3843" max="3843" width="11.7109375" style="38" customWidth="1"/>
    <col min="3844" max="3844" width="9.5703125" style="38" customWidth="1"/>
    <col min="3845" max="3848" width="7.42578125" style="38" customWidth="1"/>
    <col min="3849" max="3849" width="1" style="38" customWidth="1"/>
    <col min="3850" max="4093" width="11.5703125" style="38"/>
    <col min="4094" max="4094" width="0.5703125" style="38" customWidth="1"/>
    <col min="4095" max="4095" width="4.28515625" style="38" customWidth="1"/>
    <col min="4096" max="4096" width="6" style="38" customWidth="1"/>
    <col min="4097" max="4097" width="11.5703125" style="38"/>
    <col min="4098" max="4098" width="22.7109375" style="38" customWidth="1"/>
    <col min="4099" max="4099" width="11.7109375" style="38" customWidth="1"/>
    <col min="4100" max="4100" width="9.5703125" style="38" customWidth="1"/>
    <col min="4101" max="4104" width="7.42578125" style="38" customWidth="1"/>
    <col min="4105" max="4105" width="1" style="38" customWidth="1"/>
    <col min="4106" max="4349" width="11.5703125" style="38"/>
    <col min="4350" max="4350" width="0.5703125" style="38" customWidth="1"/>
    <col min="4351" max="4351" width="4.28515625" style="38" customWidth="1"/>
    <col min="4352" max="4352" width="6" style="38" customWidth="1"/>
    <col min="4353" max="4353" width="11.5703125" style="38"/>
    <col min="4354" max="4354" width="22.7109375" style="38" customWidth="1"/>
    <col min="4355" max="4355" width="11.7109375" style="38" customWidth="1"/>
    <col min="4356" max="4356" width="9.5703125" style="38" customWidth="1"/>
    <col min="4357" max="4360" width="7.42578125" style="38" customWidth="1"/>
    <col min="4361" max="4361" width="1" style="38" customWidth="1"/>
    <col min="4362" max="4605" width="11.5703125" style="38"/>
    <col min="4606" max="4606" width="0.5703125" style="38" customWidth="1"/>
    <col min="4607" max="4607" width="4.28515625" style="38" customWidth="1"/>
    <col min="4608" max="4608" width="6" style="38" customWidth="1"/>
    <col min="4609" max="4609" width="11.5703125" style="38"/>
    <col min="4610" max="4610" width="22.7109375" style="38" customWidth="1"/>
    <col min="4611" max="4611" width="11.7109375" style="38" customWidth="1"/>
    <col min="4612" max="4612" width="9.5703125" style="38" customWidth="1"/>
    <col min="4613" max="4616" width="7.42578125" style="38" customWidth="1"/>
    <col min="4617" max="4617" width="1" style="38" customWidth="1"/>
    <col min="4618" max="4861" width="11.5703125" style="38"/>
    <col min="4862" max="4862" width="0.5703125" style="38" customWidth="1"/>
    <col min="4863" max="4863" width="4.28515625" style="38" customWidth="1"/>
    <col min="4864" max="4864" width="6" style="38" customWidth="1"/>
    <col min="4865" max="4865" width="11.5703125" style="38"/>
    <col min="4866" max="4866" width="22.7109375" style="38" customWidth="1"/>
    <col min="4867" max="4867" width="11.7109375" style="38" customWidth="1"/>
    <col min="4868" max="4868" width="9.5703125" style="38" customWidth="1"/>
    <col min="4869" max="4872" width="7.42578125" style="38" customWidth="1"/>
    <col min="4873" max="4873" width="1" style="38" customWidth="1"/>
    <col min="4874" max="5117" width="11.5703125" style="38"/>
    <col min="5118" max="5118" width="0.5703125" style="38" customWidth="1"/>
    <col min="5119" max="5119" width="4.28515625" style="38" customWidth="1"/>
    <col min="5120" max="5120" width="6" style="38" customWidth="1"/>
    <col min="5121" max="5121" width="11.5703125" style="38"/>
    <col min="5122" max="5122" width="22.7109375" style="38" customWidth="1"/>
    <col min="5123" max="5123" width="11.7109375" style="38" customWidth="1"/>
    <col min="5124" max="5124" width="9.5703125" style="38" customWidth="1"/>
    <col min="5125" max="5128" width="7.42578125" style="38" customWidth="1"/>
    <col min="5129" max="5129" width="1" style="38" customWidth="1"/>
    <col min="5130" max="5373" width="11.5703125" style="38"/>
    <col min="5374" max="5374" width="0.5703125" style="38" customWidth="1"/>
    <col min="5375" max="5375" width="4.28515625" style="38" customWidth="1"/>
    <col min="5376" max="5376" width="6" style="38" customWidth="1"/>
    <col min="5377" max="5377" width="11.5703125" style="38"/>
    <col min="5378" max="5378" width="22.7109375" style="38" customWidth="1"/>
    <col min="5379" max="5379" width="11.7109375" style="38" customWidth="1"/>
    <col min="5380" max="5380" width="9.5703125" style="38" customWidth="1"/>
    <col min="5381" max="5384" width="7.42578125" style="38" customWidth="1"/>
    <col min="5385" max="5385" width="1" style="38" customWidth="1"/>
    <col min="5386" max="5629" width="11.5703125" style="38"/>
    <col min="5630" max="5630" width="0.5703125" style="38" customWidth="1"/>
    <col min="5631" max="5631" width="4.28515625" style="38" customWidth="1"/>
    <col min="5632" max="5632" width="6" style="38" customWidth="1"/>
    <col min="5633" max="5633" width="11.5703125" style="38"/>
    <col min="5634" max="5634" width="22.7109375" style="38" customWidth="1"/>
    <col min="5635" max="5635" width="11.7109375" style="38" customWidth="1"/>
    <col min="5636" max="5636" width="9.5703125" style="38" customWidth="1"/>
    <col min="5637" max="5640" width="7.42578125" style="38" customWidth="1"/>
    <col min="5641" max="5641" width="1" style="38" customWidth="1"/>
    <col min="5642" max="5885" width="11.5703125" style="38"/>
    <col min="5886" max="5886" width="0.5703125" style="38" customWidth="1"/>
    <col min="5887" max="5887" width="4.28515625" style="38" customWidth="1"/>
    <col min="5888" max="5888" width="6" style="38" customWidth="1"/>
    <col min="5889" max="5889" width="11.5703125" style="38"/>
    <col min="5890" max="5890" width="22.7109375" style="38" customWidth="1"/>
    <col min="5891" max="5891" width="11.7109375" style="38" customWidth="1"/>
    <col min="5892" max="5892" width="9.5703125" style="38" customWidth="1"/>
    <col min="5893" max="5896" width="7.42578125" style="38" customWidth="1"/>
    <col min="5897" max="5897" width="1" style="38" customWidth="1"/>
    <col min="5898" max="6141" width="11.5703125" style="38"/>
    <col min="6142" max="6142" width="0.5703125" style="38" customWidth="1"/>
    <col min="6143" max="6143" width="4.28515625" style="38" customWidth="1"/>
    <col min="6144" max="6144" width="6" style="38" customWidth="1"/>
    <col min="6145" max="6145" width="11.5703125" style="38"/>
    <col min="6146" max="6146" width="22.7109375" style="38" customWidth="1"/>
    <col min="6147" max="6147" width="11.7109375" style="38" customWidth="1"/>
    <col min="6148" max="6148" width="9.5703125" style="38" customWidth="1"/>
    <col min="6149" max="6152" width="7.42578125" style="38" customWidth="1"/>
    <col min="6153" max="6153" width="1" style="38" customWidth="1"/>
    <col min="6154" max="6397" width="11.5703125" style="38"/>
    <col min="6398" max="6398" width="0.5703125" style="38" customWidth="1"/>
    <col min="6399" max="6399" width="4.28515625" style="38" customWidth="1"/>
    <col min="6400" max="6400" width="6" style="38" customWidth="1"/>
    <col min="6401" max="6401" width="11.5703125" style="38"/>
    <col min="6402" max="6402" width="22.7109375" style="38" customWidth="1"/>
    <col min="6403" max="6403" width="11.7109375" style="38" customWidth="1"/>
    <col min="6404" max="6404" width="9.5703125" style="38" customWidth="1"/>
    <col min="6405" max="6408" width="7.42578125" style="38" customWidth="1"/>
    <col min="6409" max="6409" width="1" style="38" customWidth="1"/>
    <col min="6410" max="6653" width="11.5703125" style="38"/>
    <col min="6654" max="6654" width="0.5703125" style="38" customWidth="1"/>
    <col min="6655" max="6655" width="4.28515625" style="38" customWidth="1"/>
    <col min="6656" max="6656" width="6" style="38" customWidth="1"/>
    <col min="6657" max="6657" width="11.5703125" style="38"/>
    <col min="6658" max="6658" width="22.7109375" style="38" customWidth="1"/>
    <col min="6659" max="6659" width="11.7109375" style="38" customWidth="1"/>
    <col min="6660" max="6660" width="9.5703125" style="38" customWidth="1"/>
    <col min="6661" max="6664" width="7.42578125" style="38" customWidth="1"/>
    <col min="6665" max="6665" width="1" style="38" customWidth="1"/>
    <col min="6666" max="6909" width="11.5703125" style="38"/>
    <col min="6910" max="6910" width="0.5703125" style="38" customWidth="1"/>
    <col min="6911" max="6911" width="4.28515625" style="38" customWidth="1"/>
    <col min="6912" max="6912" width="6" style="38" customWidth="1"/>
    <col min="6913" max="6913" width="11.5703125" style="38"/>
    <col min="6914" max="6914" width="22.7109375" style="38" customWidth="1"/>
    <col min="6915" max="6915" width="11.7109375" style="38" customWidth="1"/>
    <col min="6916" max="6916" width="9.5703125" style="38" customWidth="1"/>
    <col min="6917" max="6920" width="7.42578125" style="38" customWidth="1"/>
    <col min="6921" max="6921" width="1" style="38" customWidth="1"/>
    <col min="6922" max="7165" width="11.5703125" style="38"/>
    <col min="7166" max="7166" width="0.5703125" style="38" customWidth="1"/>
    <col min="7167" max="7167" width="4.28515625" style="38" customWidth="1"/>
    <col min="7168" max="7168" width="6" style="38" customWidth="1"/>
    <col min="7169" max="7169" width="11.5703125" style="38"/>
    <col min="7170" max="7170" width="22.7109375" style="38" customWidth="1"/>
    <col min="7171" max="7171" width="11.7109375" style="38" customWidth="1"/>
    <col min="7172" max="7172" width="9.5703125" style="38" customWidth="1"/>
    <col min="7173" max="7176" width="7.42578125" style="38" customWidth="1"/>
    <col min="7177" max="7177" width="1" style="38" customWidth="1"/>
    <col min="7178" max="7421" width="11.5703125" style="38"/>
    <col min="7422" max="7422" width="0.5703125" style="38" customWidth="1"/>
    <col min="7423" max="7423" width="4.28515625" style="38" customWidth="1"/>
    <col min="7424" max="7424" width="6" style="38" customWidth="1"/>
    <col min="7425" max="7425" width="11.5703125" style="38"/>
    <col min="7426" max="7426" width="22.7109375" style="38" customWidth="1"/>
    <col min="7427" max="7427" width="11.7109375" style="38" customWidth="1"/>
    <col min="7428" max="7428" width="9.5703125" style="38" customWidth="1"/>
    <col min="7429" max="7432" width="7.42578125" style="38" customWidth="1"/>
    <col min="7433" max="7433" width="1" style="38" customWidth="1"/>
    <col min="7434" max="7677" width="11.5703125" style="38"/>
    <col min="7678" max="7678" width="0.5703125" style="38" customWidth="1"/>
    <col min="7679" max="7679" width="4.28515625" style="38" customWidth="1"/>
    <col min="7680" max="7680" width="6" style="38" customWidth="1"/>
    <col min="7681" max="7681" width="11.5703125" style="38"/>
    <col min="7682" max="7682" width="22.7109375" style="38" customWidth="1"/>
    <col min="7683" max="7683" width="11.7109375" style="38" customWidth="1"/>
    <col min="7684" max="7684" width="9.5703125" style="38" customWidth="1"/>
    <col min="7685" max="7688" width="7.42578125" style="38" customWidth="1"/>
    <col min="7689" max="7689" width="1" style="38" customWidth="1"/>
    <col min="7690" max="7933" width="11.5703125" style="38"/>
    <col min="7934" max="7934" width="0.5703125" style="38" customWidth="1"/>
    <col min="7935" max="7935" width="4.28515625" style="38" customWidth="1"/>
    <col min="7936" max="7936" width="6" style="38" customWidth="1"/>
    <col min="7937" max="7937" width="11.5703125" style="38"/>
    <col min="7938" max="7938" width="22.7109375" style="38" customWidth="1"/>
    <col min="7939" max="7939" width="11.7109375" style="38" customWidth="1"/>
    <col min="7940" max="7940" width="9.5703125" style="38" customWidth="1"/>
    <col min="7941" max="7944" width="7.42578125" style="38" customWidth="1"/>
    <col min="7945" max="7945" width="1" style="38" customWidth="1"/>
    <col min="7946" max="8189" width="11.5703125" style="38"/>
    <col min="8190" max="8190" width="0.5703125" style="38" customWidth="1"/>
    <col min="8191" max="8191" width="4.28515625" style="38" customWidth="1"/>
    <col min="8192" max="8192" width="6" style="38" customWidth="1"/>
    <col min="8193" max="8193" width="11.5703125" style="38"/>
    <col min="8194" max="8194" width="22.7109375" style="38" customWidth="1"/>
    <col min="8195" max="8195" width="11.7109375" style="38" customWidth="1"/>
    <col min="8196" max="8196" width="9.5703125" style="38" customWidth="1"/>
    <col min="8197" max="8200" width="7.42578125" style="38" customWidth="1"/>
    <col min="8201" max="8201" width="1" style="38" customWidth="1"/>
    <col min="8202" max="8445" width="11.5703125" style="38"/>
    <col min="8446" max="8446" width="0.5703125" style="38" customWidth="1"/>
    <col min="8447" max="8447" width="4.28515625" style="38" customWidth="1"/>
    <col min="8448" max="8448" width="6" style="38" customWidth="1"/>
    <col min="8449" max="8449" width="11.5703125" style="38"/>
    <col min="8450" max="8450" width="22.7109375" style="38" customWidth="1"/>
    <col min="8451" max="8451" width="11.7109375" style="38" customWidth="1"/>
    <col min="8452" max="8452" width="9.5703125" style="38" customWidth="1"/>
    <col min="8453" max="8456" width="7.42578125" style="38" customWidth="1"/>
    <col min="8457" max="8457" width="1" style="38" customWidth="1"/>
    <col min="8458" max="8701" width="11.5703125" style="38"/>
    <col min="8702" max="8702" width="0.5703125" style="38" customWidth="1"/>
    <col min="8703" max="8703" width="4.28515625" style="38" customWidth="1"/>
    <col min="8704" max="8704" width="6" style="38" customWidth="1"/>
    <col min="8705" max="8705" width="11.5703125" style="38"/>
    <col min="8706" max="8706" width="22.7109375" style="38" customWidth="1"/>
    <col min="8707" max="8707" width="11.7109375" style="38" customWidth="1"/>
    <col min="8708" max="8708" width="9.5703125" style="38" customWidth="1"/>
    <col min="8709" max="8712" width="7.42578125" style="38" customWidth="1"/>
    <col min="8713" max="8713" width="1" style="38" customWidth="1"/>
    <col min="8714" max="8957" width="11.5703125" style="38"/>
    <col min="8958" max="8958" width="0.5703125" style="38" customWidth="1"/>
    <col min="8959" max="8959" width="4.28515625" style="38" customWidth="1"/>
    <col min="8960" max="8960" width="6" style="38" customWidth="1"/>
    <col min="8961" max="8961" width="11.5703125" style="38"/>
    <col min="8962" max="8962" width="22.7109375" style="38" customWidth="1"/>
    <col min="8963" max="8963" width="11.7109375" style="38" customWidth="1"/>
    <col min="8964" max="8964" width="9.5703125" style="38" customWidth="1"/>
    <col min="8965" max="8968" width="7.42578125" style="38" customWidth="1"/>
    <col min="8969" max="8969" width="1" style="38" customWidth="1"/>
    <col min="8970" max="9213" width="11.5703125" style="38"/>
    <col min="9214" max="9214" width="0.5703125" style="38" customWidth="1"/>
    <col min="9215" max="9215" width="4.28515625" style="38" customWidth="1"/>
    <col min="9216" max="9216" width="6" style="38" customWidth="1"/>
    <col min="9217" max="9217" width="11.5703125" style="38"/>
    <col min="9218" max="9218" width="22.7109375" style="38" customWidth="1"/>
    <col min="9219" max="9219" width="11.7109375" style="38" customWidth="1"/>
    <col min="9220" max="9220" width="9.5703125" style="38" customWidth="1"/>
    <col min="9221" max="9224" width="7.42578125" style="38" customWidth="1"/>
    <col min="9225" max="9225" width="1" style="38" customWidth="1"/>
    <col min="9226" max="9469" width="11.5703125" style="38"/>
    <col min="9470" max="9470" width="0.5703125" style="38" customWidth="1"/>
    <col min="9471" max="9471" width="4.28515625" style="38" customWidth="1"/>
    <col min="9472" max="9472" width="6" style="38" customWidth="1"/>
    <col min="9473" max="9473" width="11.5703125" style="38"/>
    <col min="9474" max="9474" width="22.7109375" style="38" customWidth="1"/>
    <col min="9475" max="9475" width="11.7109375" style="38" customWidth="1"/>
    <col min="9476" max="9476" width="9.5703125" style="38" customWidth="1"/>
    <col min="9477" max="9480" width="7.42578125" style="38" customWidth="1"/>
    <col min="9481" max="9481" width="1" style="38" customWidth="1"/>
    <col min="9482" max="9725" width="11.5703125" style="38"/>
    <col min="9726" max="9726" width="0.5703125" style="38" customWidth="1"/>
    <col min="9727" max="9727" width="4.28515625" style="38" customWidth="1"/>
    <col min="9728" max="9728" width="6" style="38" customWidth="1"/>
    <col min="9729" max="9729" width="11.5703125" style="38"/>
    <col min="9730" max="9730" width="22.7109375" style="38" customWidth="1"/>
    <col min="9731" max="9731" width="11.7109375" style="38" customWidth="1"/>
    <col min="9732" max="9732" width="9.5703125" style="38" customWidth="1"/>
    <col min="9733" max="9736" width="7.42578125" style="38" customWidth="1"/>
    <col min="9737" max="9737" width="1" style="38" customWidth="1"/>
    <col min="9738" max="9981" width="11.5703125" style="38"/>
    <col min="9982" max="9982" width="0.5703125" style="38" customWidth="1"/>
    <col min="9983" max="9983" width="4.28515625" style="38" customWidth="1"/>
    <col min="9984" max="9984" width="6" style="38" customWidth="1"/>
    <col min="9985" max="9985" width="11.5703125" style="38"/>
    <col min="9986" max="9986" width="22.7109375" style="38" customWidth="1"/>
    <col min="9987" max="9987" width="11.7109375" style="38" customWidth="1"/>
    <col min="9988" max="9988" width="9.5703125" style="38" customWidth="1"/>
    <col min="9989" max="9992" width="7.42578125" style="38" customWidth="1"/>
    <col min="9993" max="9993" width="1" style="38" customWidth="1"/>
    <col min="9994" max="10237" width="11.5703125" style="38"/>
    <col min="10238" max="10238" width="0.5703125" style="38" customWidth="1"/>
    <col min="10239" max="10239" width="4.28515625" style="38" customWidth="1"/>
    <col min="10240" max="10240" width="6" style="38" customWidth="1"/>
    <col min="10241" max="10241" width="11.5703125" style="38"/>
    <col min="10242" max="10242" width="22.7109375" style="38" customWidth="1"/>
    <col min="10243" max="10243" width="11.7109375" style="38" customWidth="1"/>
    <col min="10244" max="10244" width="9.5703125" style="38" customWidth="1"/>
    <col min="10245" max="10248" width="7.42578125" style="38" customWidth="1"/>
    <col min="10249" max="10249" width="1" style="38" customWidth="1"/>
    <col min="10250" max="10493" width="11.5703125" style="38"/>
    <col min="10494" max="10494" width="0.5703125" style="38" customWidth="1"/>
    <col min="10495" max="10495" width="4.28515625" style="38" customWidth="1"/>
    <col min="10496" max="10496" width="6" style="38" customWidth="1"/>
    <col min="10497" max="10497" width="11.5703125" style="38"/>
    <col min="10498" max="10498" width="22.7109375" style="38" customWidth="1"/>
    <col min="10499" max="10499" width="11.7109375" style="38" customWidth="1"/>
    <col min="10500" max="10500" width="9.5703125" style="38" customWidth="1"/>
    <col min="10501" max="10504" width="7.42578125" style="38" customWidth="1"/>
    <col min="10505" max="10505" width="1" style="38" customWidth="1"/>
    <col min="10506" max="10749" width="11.5703125" style="38"/>
    <col min="10750" max="10750" width="0.5703125" style="38" customWidth="1"/>
    <col min="10751" max="10751" width="4.28515625" style="38" customWidth="1"/>
    <col min="10752" max="10752" width="6" style="38" customWidth="1"/>
    <col min="10753" max="10753" width="11.5703125" style="38"/>
    <col min="10754" max="10754" width="22.7109375" style="38" customWidth="1"/>
    <col min="10755" max="10755" width="11.7109375" style="38" customWidth="1"/>
    <col min="10756" max="10756" width="9.5703125" style="38" customWidth="1"/>
    <col min="10757" max="10760" width="7.42578125" style="38" customWidth="1"/>
    <col min="10761" max="10761" width="1" style="38" customWidth="1"/>
    <col min="10762" max="11005" width="11.5703125" style="38"/>
    <col min="11006" max="11006" width="0.5703125" style="38" customWidth="1"/>
    <col min="11007" max="11007" width="4.28515625" style="38" customWidth="1"/>
    <col min="11008" max="11008" width="6" style="38" customWidth="1"/>
    <col min="11009" max="11009" width="11.5703125" style="38"/>
    <col min="11010" max="11010" width="22.7109375" style="38" customWidth="1"/>
    <col min="11011" max="11011" width="11.7109375" style="38" customWidth="1"/>
    <col min="11012" max="11012" width="9.5703125" style="38" customWidth="1"/>
    <col min="11013" max="11016" width="7.42578125" style="38" customWidth="1"/>
    <col min="11017" max="11017" width="1" style="38" customWidth="1"/>
    <col min="11018" max="11261" width="11.5703125" style="38"/>
    <col min="11262" max="11262" width="0.5703125" style="38" customWidth="1"/>
    <col min="11263" max="11263" width="4.28515625" style="38" customWidth="1"/>
    <col min="11264" max="11264" width="6" style="38" customWidth="1"/>
    <col min="11265" max="11265" width="11.5703125" style="38"/>
    <col min="11266" max="11266" width="22.7109375" style="38" customWidth="1"/>
    <col min="11267" max="11267" width="11.7109375" style="38" customWidth="1"/>
    <col min="11268" max="11268" width="9.5703125" style="38" customWidth="1"/>
    <col min="11269" max="11272" width="7.42578125" style="38" customWidth="1"/>
    <col min="11273" max="11273" width="1" style="38" customWidth="1"/>
    <col min="11274" max="11517" width="11.5703125" style="38"/>
    <col min="11518" max="11518" width="0.5703125" style="38" customWidth="1"/>
    <col min="11519" max="11519" width="4.28515625" style="38" customWidth="1"/>
    <col min="11520" max="11520" width="6" style="38" customWidth="1"/>
    <col min="11521" max="11521" width="11.5703125" style="38"/>
    <col min="11522" max="11522" width="22.7109375" style="38" customWidth="1"/>
    <col min="11523" max="11523" width="11.7109375" style="38" customWidth="1"/>
    <col min="11524" max="11524" width="9.5703125" style="38" customWidth="1"/>
    <col min="11525" max="11528" width="7.42578125" style="38" customWidth="1"/>
    <col min="11529" max="11529" width="1" style="38" customWidth="1"/>
    <col min="11530" max="11773" width="11.5703125" style="38"/>
    <col min="11774" max="11774" width="0.5703125" style="38" customWidth="1"/>
    <col min="11775" max="11775" width="4.28515625" style="38" customWidth="1"/>
    <col min="11776" max="11776" width="6" style="38" customWidth="1"/>
    <col min="11777" max="11777" width="11.5703125" style="38"/>
    <col min="11778" max="11778" width="22.7109375" style="38" customWidth="1"/>
    <col min="11779" max="11779" width="11.7109375" style="38" customWidth="1"/>
    <col min="11780" max="11780" width="9.5703125" style="38" customWidth="1"/>
    <col min="11781" max="11784" width="7.42578125" style="38" customWidth="1"/>
    <col min="11785" max="11785" width="1" style="38" customWidth="1"/>
    <col min="11786" max="12029" width="11.5703125" style="38"/>
    <col min="12030" max="12030" width="0.5703125" style="38" customWidth="1"/>
    <col min="12031" max="12031" width="4.28515625" style="38" customWidth="1"/>
    <col min="12032" max="12032" width="6" style="38" customWidth="1"/>
    <col min="12033" max="12033" width="11.5703125" style="38"/>
    <col min="12034" max="12034" width="22.7109375" style="38" customWidth="1"/>
    <col min="12035" max="12035" width="11.7109375" style="38" customWidth="1"/>
    <col min="12036" max="12036" width="9.5703125" style="38" customWidth="1"/>
    <col min="12037" max="12040" width="7.42578125" style="38" customWidth="1"/>
    <col min="12041" max="12041" width="1" style="38" customWidth="1"/>
    <col min="12042" max="12285" width="11.5703125" style="38"/>
    <col min="12286" max="12286" width="0.5703125" style="38" customWidth="1"/>
    <col min="12287" max="12287" width="4.28515625" style="38" customWidth="1"/>
    <col min="12288" max="12288" width="6" style="38" customWidth="1"/>
    <col min="12289" max="12289" width="11.5703125" style="38"/>
    <col min="12290" max="12290" width="22.7109375" style="38" customWidth="1"/>
    <col min="12291" max="12291" width="11.7109375" style="38" customWidth="1"/>
    <col min="12292" max="12292" width="9.5703125" style="38" customWidth="1"/>
    <col min="12293" max="12296" width="7.42578125" style="38" customWidth="1"/>
    <col min="12297" max="12297" width="1" style="38" customWidth="1"/>
    <col min="12298" max="12541" width="11.5703125" style="38"/>
    <col min="12542" max="12542" width="0.5703125" style="38" customWidth="1"/>
    <col min="12543" max="12543" width="4.28515625" style="38" customWidth="1"/>
    <col min="12544" max="12544" width="6" style="38" customWidth="1"/>
    <col min="12545" max="12545" width="11.5703125" style="38"/>
    <col min="12546" max="12546" width="22.7109375" style="38" customWidth="1"/>
    <col min="12547" max="12547" width="11.7109375" style="38" customWidth="1"/>
    <col min="12548" max="12548" width="9.5703125" style="38" customWidth="1"/>
    <col min="12549" max="12552" width="7.42578125" style="38" customWidth="1"/>
    <col min="12553" max="12553" width="1" style="38" customWidth="1"/>
    <col min="12554" max="12797" width="11.5703125" style="38"/>
    <col min="12798" max="12798" width="0.5703125" style="38" customWidth="1"/>
    <col min="12799" max="12799" width="4.28515625" style="38" customWidth="1"/>
    <col min="12800" max="12800" width="6" style="38" customWidth="1"/>
    <col min="12801" max="12801" width="11.5703125" style="38"/>
    <col min="12802" max="12802" width="22.7109375" style="38" customWidth="1"/>
    <col min="12803" max="12803" width="11.7109375" style="38" customWidth="1"/>
    <col min="12804" max="12804" width="9.5703125" style="38" customWidth="1"/>
    <col min="12805" max="12808" width="7.42578125" style="38" customWidth="1"/>
    <col min="12809" max="12809" width="1" style="38" customWidth="1"/>
    <col min="12810" max="13053" width="11.5703125" style="38"/>
    <col min="13054" max="13054" width="0.5703125" style="38" customWidth="1"/>
    <col min="13055" max="13055" width="4.28515625" style="38" customWidth="1"/>
    <col min="13056" max="13056" width="6" style="38" customWidth="1"/>
    <col min="13057" max="13057" width="11.5703125" style="38"/>
    <col min="13058" max="13058" width="22.7109375" style="38" customWidth="1"/>
    <col min="13059" max="13059" width="11.7109375" style="38" customWidth="1"/>
    <col min="13060" max="13060" width="9.5703125" style="38" customWidth="1"/>
    <col min="13061" max="13064" width="7.42578125" style="38" customWidth="1"/>
    <col min="13065" max="13065" width="1" style="38" customWidth="1"/>
    <col min="13066" max="13309" width="11.5703125" style="38"/>
    <col min="13310" max="13310" width="0.5703125" style="38" customWidth="1"/>
    <col min="13311" max="13311" width="4.28515625" style="38" customWidth="1"/>
    <col min="13312" max="13312" width="6" style="38" customWidth="1"/>
    <col min="13313" max="13313" width="11.5703125" style="38"/>
    <col min="13314" max="13314" width="22.7109375" style="38" customWidth="1"/>
    <col min="13315" max="13315" width="11.7109375" style="38" customWidth="1"/>
    <col min="13316" max="13316" width="9.5703125" style="38" customWidth="1"/>
    <col min="13317" max="13320" width="7.42578125" style="38" customWidth="1"/>
    <col min="13321" max="13321" width="1" style="38" customWidth="1"/>
    <col min="13322" max="13565" width="11.5703125" style="38"/>
    <col min="13566" max="13566" width="0.5703125" style="38" customWidth="1"/>
    <col min="13567" max="13567" width="4.28515625" style="38" customWidth="1"/>
    <col min="13568" max="13568" width="6" style="38" customWidth="1"/>
    <col min="13569" max="13569" width="11.5703125" style="38"/>
    <col min="13570" max="13570" width="22.7109375" style="38" customWidth="1"/>
    <col min="13571" max="13571" width="11.7109375" style="38" customWidth="1"/>
    <col min="13572" max="13572" width="9.5703125" style="38" customWidth="1"/>
    <col min="13573" max="13576" width="7.42578125" style="38" customWidth="1"/>
    <col min="13577" max="13577" width="1" style="38" customWidth="1"/>
    <col min="13578" max="13821" width="11.5703125" style="38"/>
    <col min="13822" max="13822" width="0.5703125" style="38" customWidth="1"/>
    <col min="13823" max="13823" width="4.28515625" style="38" customWidth="1"/>
    <col min="13824" max="13824" width="6" style="38" customWidth="1"/>
    <col min="13825" max="13825" width="11.5703125" style="38"/>
    <col min="13826" max="13826" width="22.7109375" style="38" customWidth="1"/>
    <col min="13827" max="13827" width="11.7109375" style="38" customWidth="1"/>
    <col min="13828" max="13828" width="9.5703125" style="38" customWidth="1"/>
    <col min="13829" max="13832" width="7.42578125" style="38" customWidth="1"/>
    <col min="13833" max="13833" width="1" style="38" customWidth="1"/>
    <col min="13834" max="14077" width="11.5703125" style="38"/>
    <col min="14078" max="14078" width="0.5703125" style="38" customWidth="1"/>
    <col min="14079" max="14079" width="4.28515625" style="38" customWidth="1"/>
    <col min="14080" max="14080" width="6" style="38" customWidth="1"/>
    <col min="14081" max="14081" width="11.5703125" style="38"/>
    <col min="14082" max="14082" width="22.7109375" style="38" customWidth="1"/>
    <col min="14083" max="14083" width="11.7109375" style="38" customWidth="1"/>
    <col min="14084" max="14084" width="9.5703125" style="38" customWidth="1"/>
    <col min="14085" max="14088" width="7.42578125" style="38" customWidth="1"/>
    <col min="14089" max="14089" width="1" style="38" customWidth="1"/>
    <col min="14090" max="14333" width="11.5703125" style="38"/>
    <col min="14334" max="14334" width="0.5703125" style="38" customWidth="1"/>
    <col min="14335" max="14335" width="4.28515625" style="38" customWidth="1"/>
    <col min="14336" max="14336" width="6" style="38" customWidth="1"/>
    <col min="14337" max="14337" width="11.5703125" style="38"/>
    <col min="14338" max="14338" width="22.7109375" style="38" customWidth="1"/>
    <col min="14339" max="14339" width="11.7109375" style="38" customWidth="1"/>
    <col min="14340" max="14340" width="9.5703125" style="38" customWidth="1"/>
    <col min="14341" max="14344" width="7.42578125" style="38" customWidth="1"/>
    <col min="14345" max="14345" width="1" style="38" customWidth="1"/>
    <col min="14346" max="14589" width="11.5703125" style="38"/>
    <col min="14590" max="14590" width="0.5703125" style="38" customWidth="1"/>
    <col min="14591" max="14591" width="4.28515625" style="38" customWidth="1"/>
    <col min="14592" max="14592" width="6" style="38" customWidth="1"/>
    <col min="14593" max="14593" width="11.5703125" style="38"/>
    <col min="14594" max="14594" width="22.7109375" style="38" customWidth="1"/>
    <col min="14595" max="14595" width="11.7109375" style="38" customWidth="1"/>
    <col min="14596" max="14596" width="9.5703125" style="38" customWidth="1"/>
    <col min="14597" max="14600" width="7.42578125" style="38" customWidth="1"/>
    <col min="14601" max="14601" width="1" style="38" customWidth="1"/>
    <col min="14602" max="14845" width="11.5703125" style="38"/>
    <col min="14846" max="14846" width="0.5703125" style="38" customWidth="1"/>
    <col min="14847" max="14847" width="4.28515625" style="38" customWidth="1"/>
    <col min="14848" max="14848" width="6" style="38" customWidth="1"/>
    <col min="14849" max="14849" width="11.5703125" style="38"/>
    <col min="14850" max="14850" width="22.7109375" style="38" customWidth="1"/>
    <col min="14851" max="14851" width="11.7109375" style="38" customWidth="1"/>
    <col min="14852" max="14852" width="9.5703125" style="38" customWidth="1"/>
    <col min="14853" max="14856" width="7.42578125" style="38" customWidth="1"/>
    <col min="14857" max="14857" width="1" style="38" customWidth="1"/>
    <col min="14858" max="15101" width="11.5703125" style="38"/>
    <col min="15102" max="15102" width="0.5703125" style="38" customWidth="1"/>
    <col min="15103" max="15103" width="4.28515625" style="38" customWidth="1"/>
    <col min="15104" max="15104" width="6" style="38" customWidth="1"/>
    <col min="15105" max="15105" width="11.5703125" style="38"/>
    <col min="15106" max="15106" width="22.7109375" style="38" customWidth="1"/>
    <col min="15107" max="15107" width="11.7109375" style="38" customWidth="1"/>
    <col min="15108" max="15108" width="9.5703125" style="38" customWidth="1"/>
    <col min="15109" max="15112" width="7.42578125" style="38" customWidth="1"/>
    <col min="15113" max="15113" width="1" style="38" customWidth="1"/>
    <col min="15114" max="15357" width="11.5703125" style="38"/>
    <col min="15358" max="15358" width="0.5703125" style="38" customWidth="1"/>
    <col min="15359" max="15359" width="4.28515625" style="38" customWidth="1"/>
    <col min="15360" max="15360" width="6" style="38" customWidth="1"/>
    <col min="15361" max="15361" width="11.5703125" style="38"/>
    <col min="15362" max="15362" width="22.7109375" style="38" customWidth="1"/>
    <col min="15363" max="15363" width="11.7109375" style="38" customWidth="1"/>
    <col min="15364" max="15364" width="9.5703125" style="38" customWidth="1"/>
    <col min="15365" max="15368" width="7.42578125" style="38" customWidth="1"/>
    <col min="15369" max="15369" width="1" style="38" customWidth="1"/>
    <col min="15370" max="15613" width="11.5703125" style="38"/>
    <col min="15614" max="15614" width="0.5703125" style="38" customWidth="1"/>
    <col min="15615" max="15615" width="4.28515625" style="38" customWidth="1"/>
    <col min="15616" max="15616" width="6" style="38" customWidth="1"/>
    <col min="15617" max="15617" width="11.5703125" style="38"/>
    <col min="15618" max="15618" width="22.7109375" style="38" customWidth="1"/>
    <col min="15619" max="15619" width="11.7109375" style="38" customWidth="1"/>
    <col min="15620" max="15620" width="9.5703125" style="38" customWidth="1"/>
    <col min="15621" max="15624" width="7.42578125" style="38" customWidth="1"/>
    <col min="15625" max="15625" width="1" style="38" customWidth="1"/>
    <col min="15626" max="15869" width="11.5703125" style="38"/>
    <col min="15870" max="15870" width="0.5703125" style="38" customWidth="1"/>
    <col min="15871" max="15871" width="4.28515625" style="38" customWidth="1"/>
    <col min="15872" max="15872" width="6" style="38" customWidth="1"/>
    <col min="15873" max="15873" width="11.5703125" style="38"/>
    <col min="15874" max="15874" width="22.7109375" style="38" customWidth="1"/>
    <col min="15875" max="15875" width="11.7109375" style="38" customWidth="1"/>
    <col min="15876" max="15876" width="9.5703125" style="38" customWidth="1"/>
    <col min="15877" max="15880" width="7.42578125" style="38" customWidth="1"/>
    <col min="15881" max="15881" width="1" style="38" customWidth="1"/>
    <col min="15882" max="16125" width="11.5703125" style="38"/>
    <col min="16126" max="16126" width="0.5703125" style="38" customWidth="1"/>
    <col min="16127" max="16127" width="4.28515625" style="38" customWidth="1"/>
    <col min="16128" max="16128" width="6" style="38" customWidth="1"/>
    <col min="16129" max="16129" width="11.5703125" style="38"/>
    <col min="16130" max="16130" width="22.7109375" style="38" customWidth="1"/>
    <col min="16131" max="16131" width="11.7109375" style="38" customWidth="1"/>
    <col min="16132" max="16132" width="9.5703125" style="38" customWidth="1"/>
    <col min="16133" max="16136" width="7.42578125" style="38" customWidth="1"/>
    <col min="16137" max="16137" width="1" style="38" customWidth="1"/>
    <col min="16138" max="16384" width="11.5703125" style="38"/>
  </cols>
  <sheetData>
    <row r="1" spans="1:10" ht="18.75" x14ac:dyDescent="0.3">
      <c r="A1" s="298" t="s">
        <v>181</v>
      </c>
      <c r="B1" s="298"/>
      <c r="C1" s="298"/>
      <c r="D1" s="299" t="s">
        <v>272</v>
      </c>
      <c r="E1" s="299"/>
      <c r="F1" s="299"/>
      <c r="G1" s="299"/>
      <c r="H1" s="299"/>
      <c r="I1" s="299"/>
      <c r="J1" s="299"/>
    </row>
    <row r="2" spans="1:10" x14ac:dyDescent="0.25">
      <c r="A2" s="38" t="s">
        <v>182</v>
      </c>
    </row>
    <row r="3" spans="1:10" x14ac:dyDescent="0.25">
      <c r="A3" s="38" t="s">
        <v>183</v>
      </c>
      <c r="B3" s="139"/>
    </row>
    <row r="4" spans="1:10" ht="15.75" x14ac:dyDescent="0.25">
      <c r="A4" s="38" t="s">
        <v>184</v>
      </c>
      <c r="B4" s="140"/>
    </row>
    <row r="5" spans="1:10" ht="15.75" customHeight="1" x14ac:dyDescent="0.25">
      <c r="A5" s="38" t="s">
        <v>185</v>
      </c>
      <c r="B5" s="140"/>
    </row>
    <row r="6" spans="1:10" x14ac:dyDescent="0.25">
      <c r="A6" s="38" t="s">
        <v>186</v>
      </c>
      <c r="B6" s="38"/>
    </row>
    <row r="7" spans="1:10" x14ac:dyDescent="0.25">
      <c r="A7" s="38" t="s">
        <v>247</v>
      </c>
      <c r="B7" s="141"/>
      <c r="C7" s="139"/>
      <c r="D7" s="139"/>
      <c r="E7" s="139"/>
      <c r="F7" s="139"/>
      <c r="G7" s="141"/>
      <c r="H7" s="141"/>
    </row>
    <row r="8" spans="1:10" x14ac:dyDescent="0.25">
      <c r="A8" s="38"/>
      <c r="B8" s="141"/>
      <c r="C8" s="139"/>
      <c r="D8" s="139"/>
      <c r="E8" s="139"/>
      <c r="F8" s="139"/>
      <c r="G8" s="141"/>
      <c r="H8" s="141"/>
    </row>
    <row r="9" spans="1:10" x14ac:dyDescent="0.25">
      <c r="A9" s="141"/>
      <c r="B9" s="141"/>
      <c r="C9" s="139"/>
      <c r="D9" s="139"/>
      <c r="E9" s="139"/>
      <c r="F9" s="139"/>
      <c r="G9" s="303"/>
      <c r="H9" s="303"/>
    </row>
    <row r="10" spans="1:10" ht="40.5" customHeight="1" x14ac:dyDescent="0.25">
      <c r="A10" s="142" t="s">
        <v>0</v>
      </c>
      <c r="B10" s="143" t="s">
        <v>1</v>
      </c>
      <c r="C10" s="296" t="s">
        <v>187</v>
      </c>
      <c r="D10" s="297"/>
      <c r="E10" s="297"/>
      <c r="F10" s="144"/>
      <c r="G10" s="302" t="s">
        <v>4</v>
      </c>
      <c r="H10" s="302" t="s">
        <v>5</v>
      </c>
    </row>
    <row r="11" spans="1:10" ht="40.5" customHeight="1" x14ac:dyDescent="0.25">
      <c r="A11" s="174">
        <v>1</v>
      </c>
      <c r="B11" s="145" t="s">
        <v>28</v>
      </c>
      <c r="C11" s="292" t="s">
        <v>193</v>
      </c>
      <c r="D11" s="292"/>
      <c r="E11" s="293"/>
      <c r="F11" s="146" t="s">
        <v>189</v>
      </c>
      <c r="G11" s="147" t="s">
        <v>194</v>
      </c>
      <c r="H11" s="147" t="s">
        <v>191</v>
      </c>
    </row>
    <row r="12" spans="1:10" ht="40.5" customHeight="1" x14ac:dyDescent="0.25">
      <c r="A12" s="174">
        <v>2</v>
      </c>
      <c r="B12" s="148" t="s">
        <v>28</v>
      </c>
      <c r="C12" s="293" t="s">
        <v>195</v>
      </c>
      <c r="D12" s="294"/>
      <c r="E12" s="294"/>
      <c r="F12" s="295"/>
      <c r="G12" s="147" t="s">
        <v>196</v>
      </c>
      <c r="H12" s="147" t="s">
        <v>198</v>
      </c>
    </row>
    <row r="13" spans="1:10" ht="38.25" customHeight="1" x14ac:dyDescent="0.25">
      <c r="A13" s="174">
        <v>3</v>
      </c>
      <c r="B13" s="148" t="s">
        <v>28</v>
      </c>
      <c r="C13" s="293" t="s">
        <v>199</v>
      </c>
      <c r="D13" s="294"/>
      <c r="E13" s="294"/>
      <c r="F13" s="295"/>
      <c r="G13" s="147" t="s">
        <v>200</v>
      </c>
      <c r="H13" s="147" t="s">
        <v>197</v>
      </c>
    </row>
    <row r="14" spans="1:10" ht="38.25" customHeight="1" x14ac:dyDescent="0.25">
      <c r="A14" s="174">
        <v>4</v>
      </c>
      <c r="B14" s="148" t="s">
        <v>28</v>
      </c>
      <c r="C14" s="293" t="s">
        <v>201</v>
      </c>
      <c r="D14" s="294"/>
      <c r="E14" s="294"/>
      <c r="F14" s="295"/>
      <c r="G14" s="147" t="s">
        <v>202</v>
      </c>
      <c r="H14" s="147" t="s">
        <v>203</v>
      </c>
    </row>
    <row r="15" spans="1:10" ht="15" customHeight="1" x14ac:dyDescent="0.25">
      <c r="A15" s="174">
        <v>5</v>
      </c>
      <c r="B15" s="148" t="s">
        <v>28</v>
      </c>
      <c r="C15" s="293" t="s">
        <v>204</v>
      </c>
      <c r="D15" s="294"/>
      <c r="E15" s="294"/>
      <c r="F15" s="295"/>
      <c r="G15" s="147" t="s">
        <v>206</v>
      </c>
      <c r="H15" s="147" t="s">
        <v>158</v>
      </c>
    </row>
    <row r="16" spans="1:10" ht="25.5" customHeight="1" x14ac:dyDescent="0.25">
      <c r="A16" s="174">
        <v>6</v>
      </c>
      <c r="B16" s="148" t="s">
        <v>28</v>
      </c>
      <c r="C16" s="293" t="s">
        <v>207</v>
      </c>
      <c r="D16" s="294"/>
      <c r="E16" s="294"/>
      <c r="F16" s="295"/>
      <c r="G16" s="147" t="s">
        <v>208</v>
      </c>
      <c r="H16" s="147" t="s">
        <v>209</v>
      </c>
    </row>
    <row r="17" spans="1:10" ht="15" customHeight="1" x14ac:dyDescent="0.25">
      <c r="A17" s="174">
        <v>7</v>
      </c>
      <c r="B17" s="148" t="s">
        <v>28</v>
      </c>
      <c r="C17" s="293" t="s">
        <v>210</v>
      </c>
      <c r="D17" s="294"/>
      <c r="E17" s="294"/>
      <c r="F17" s="295"/>
      <c r="G17" s="147" t="s">
        <v>200</v>
      </c>
      <c r="H17" s="147" t="s">
        <v>197</v>
      </c>
    </row>
    <row r="18" spans="1:10" ht="25.5" customHeight="1" x14ac:dyDescent="0.25">
      <c r="A18" s="174">
        <v>8</v>
      </c>
      <c r="B18" s="148" t="s">
        <v>28</v>
      </c>
      <c r="C18" s="293" t="s">
        <v>211</v>
      </c>
      <c r="D18" s="294"/>
      <c r="E18" s="294"/>
      <c r="F18" s="295"/>
      <c r="G18" s="147" t="s">
        <v>209</v>
      </c>
      <c r="H18" s="147" t="s">
        <v>197</v>
      </c>
    </row>
    <row r="19" spans="1:10" ht="15" customHeight="1" x14ac:dyDescent="0.25">
      <c r="A19" s="174">
        <v>9</v>
      </c>
      <c r="B19" s="148" t="s">
        <v>28</v>
      </c>
      <c r="C19" s="293" t="s">
        <v>212</v>
      </c>
      <c r="D19" s="294"/>
      <c r="E19" s="294"/>
      <c r="F19" s="295"/>
      <c r="G19" s="147" t="s">
        <v>205</v>
      </c>
      <c r="H19" s="147" t="s">
        <v>213</v>
      </c>
    </row>
    <row r="20" spans="1:10" ht="15" customHeight="1" x14ac:dyDescent="0.25">
      <c r="A20" s="174">
        <v>10</v>
      </c>
      <c r="B20" s="148" t="s">
        <v>28</v>
      </c>
      <c r="C20" s="293" t="s">
        <v>214</v>
      </c>
      <c r="D20" s="294"/>
      <c r="E20" s="294"/>
      <c r="F20" s="295"/>
      <c r="G20" s="147" t="s">
        <v>205</v>
      </c>
      <c r="H20" s="147" t="s">
        <v>213</v>
      </c>
    </row>
    <row r="21" spans="1:10" ht="15" customHeight="1" x14ac:dyDescent="0.25">
      <c r="A21" s="174">
        <v>11</v>
      </c>
      <c r="B21" s="148" t="s">
        <v>28</v>
      </c>
      <c r="C21" s="293" t="s">
        <v>215</v>
      </c>
      <c r="D21" s="294"/>
      <c r="E21" s="294"/>
      <c r="F21" s="295"/>
      <c r="G21" s="147" t="s">
        <v>196</v>
      </c>
      <c r="H21" s="147" t="s">
        <v>217</v>
      </c>
    </row>
    <row r="22" spans="1:10" ht="15" customHeight="1" x14ac:dyDescent="0.25">
      <c r="A22" s="174">
        <v>12</v>
      </c>
      <c r="B22" s="148" t="s">
        <v>28</v>
      </c>
      <c r="C22" s="293" t="s">
        <v>218</v>
      </c>
      <c r="D22" s="294"/>
      <c r="E22" s="294"/>
      <c r="F22" s="295"/>
      <c r="G22" s="147" t="s">
        <v>219</v>
      </c>
      <c r="H22" s="147" t="s">
        <v>220</v>
      </c>
    </row>
    <row r="23" spans="1:10" ht="13.5" customHeight="1" x14ac:dyDescent="0.25">
      <c r="A23" s="174">
        <v>13</v>
      </c>
      <c r="B23" s="148" t="s">
        <v>221</v>
      </c>
      <c r="C23" s="293" t="s">
        <v>223</v>
      </c>
      <c r="D23" s="294"/>
      <c r="E23" s="294"/>
      <c r="F23" s="295"/>
      <c r="G23" s="147" t="s">
        <v>224</v>
      </c>
      <c r="H23" s="147" t="s">
        <v>222</v>
      </c>
    </row>
    <row r="24" spans="1:10" ht="13.5" customHeight="1" x14ac:dyDescent="0.25">
      <c r="A24" s="174">
        <v>14</v>
      </c>
      <c r="B24" s="148" t="s">
        <v>221</v>
      </c>
      <c r="C24" s="293" t="s">
        <v>225</v>
      </c>
      <c r="D24" s="294"/>
      <c r="E24" s="294"/>
      <c r="F24" s="295"/>
      <c r="G24" s="147" t="s">
        <v>222</v>
      </c>
      <c r="H24" s="147" t="s">
        <v>224</v>
      </c>
      <c r="I24" s="149"/>
      <c r="J24" s="149"/>
    </row>
    <row r="25" spans="1:10" ht="15" customHeight="1" x14ac:dyDescent="0.25">
      <c r="A25" s="174">
        <v>15</v>
      </c>
      <c r="B25" s="148" t="s">
        <v>221</v>
      </c>
      <c r="C25" s="293" t="s">
        <v>226</v>
      </c>
      <c r="D25" s="294"/>
      <c r="E25" s="294"/>
      <c r="F25" s="295"/>
      <c r="G25" s="147" t="s">
        <v>224</v>
      </c>
      <c r="H25" s="147" t="s">
        <v>222</v>
      </c>
    </row>
    <row r="26" spans="1:10" ht="15" customHeight="1" x14ac:dyDescent="0.25">
      <c r="A26" s="174">
        <v>16</v>
      </c>
      <c r="B26" s="148" t="s">
        <v>221</v>
      </c>
      <c r="C26" s="293" t="s">
        <v>227</v>
      </c>
      <c r="D26" s="294"/>
      <c r="E26" s="294"/>
      <c r="F26" s="295"/>
      <c r="G26" s="147" t="s">
        <v>222</v>
      </c>
      <c r="H26" s="147" t="s">
        <v>228</v>
      </c>
    </row>
    <row r="27" spans="1:10" ht="25.5" customHeight="1" x14ac:dyDescent="0.25">
      <c r="A27" s="174">
        <v>17</v>
      </c>
      <c r="B27" s="148" t="s">
        <v>221</v>
      </c>
      <c r="C27" s="293" t="s">
        <v>229</v>
      </c>
      <c r="D27" s="294"/>
      <c r="E27" s="294"/>
      <c r="F27" s="295"/>
      <c r="G27" s="147" t="s">
        <v>228</v>
      </c>
      <c r="H27" s="147" t="s">
        <v>222</v>
      </c>
    </row>
    <row r="28" spans="1:10" ht="38.25" customHeight="1" x14ac:dyDescent="0.25">
      <c r="A28" s="174">
        <v>18</v>
      </c>
      <c r="B28" s="148" t="s">
        <v>221</v>
      </c>
      <c r="C28" s="293" t="s">
        <v>230</v>
      </c>
      <c r="D28" s="294"/>
      <c r="E28" s="294"/>
      <c r="F28" s="295"/>
      <c r="G28" s="147" t="s">
        <v>216</v>
      </c>
      <c r="H28" s="147" t="s">
        <v>222</v>
      </c>
    </row>
    <row r="29" spans="1:10" ht="38.25" customHeight="1" x14ac:dyDescent="0.25">
      <c r="A29" s="174">
        <v>19</v>
      </c>
      <c r="B29" s="148" t="s">
        <v>221</v>
      </c>
      <c r="C29" s="293" t="s">
        <v>231</v>
      </c>
      <c r="D29" s="294"/>
      <c r="E29" s="294"/>
      <c r="F29" s="295"/>
      <c r="G29" s="147" t="s">
        <v>222</v>
      </c>
      <c r="H29" s="147" t="s">
        <v>213</v>
      </c>
    </row>
    <row r="30" spans="1:10" ht="38.25" customHeight="1" x14ac:dyDescent="0.25">
      <c r="A30" s="174">
        <v>20</v>
      </c>
      <c r="B30" s="145" t="s">
        <v>7</v>
      </c>
      <c r="C30" s="292" t="s">
        <v>232</v>
      </c>
      <c r="D30" s="292"/>
      <c r="E30" s="293"/>
      <c r="F30" s="151" t="s">
        <v>189</v>
      </c>
      <c r="G30" s="150" t="s">
        <v>233</v>
      </c>
      <c r="H30" s="150" t="s">
        <v>192</v>
      </c>
    </row>
    <row r="31" spans="1:10" ht="38.25" customHeight="1" x14ac:dyDescent="0.25">
      <c r="A31" s="174">
        <v>21</v>
      </c>
      <c r="B31" s="145" t="s">
        <v>188</v>
      </c>
      <c r="C31" s="292" t="s">
        <v>234</v>
      </c>
      <c r="D31" s="292"/>
      <c r="E31" s="293"/>
      <c r="F31" s="151" t="s">
        <v>189</v>
      </c>
      <c r="G31" s="150" t="s">
        <v>236</v>
      </c>
      <c r="H31" s="150" t="s">
        <v>190</v>
      </c>
    </row>
    <row r="32" spans="1:10" ht="38.25" customHeight="1" x14ac:dyDescent="0.25">
      <c r="A32" s="174">
        <v>22</v>
      </c>
      <c r="B32" s="145" t="s">
        <v>188</v>
      </c>
      <c r="C32" s="292" t="s">
        <v>237</v>
      </c>
      <c r="D32" s="292"/>
      <c r="E32" s="293"/>
      <c r="F32" s="151" t="s">
        <v>189</v>
      </c>
      <c r="G32" s="150" t="s">
        <v>238</v>
      </c>
      <c r="H32" s="150" t="s">
        <v>190</v>
      </c>
    </row>
    <row r="33" spans="1:8" ht="38.25" customHeight="1" x14ac:dyDescent="0.25">
      <c r="A33" s="174">
        <v>23</v>
      </c>
      <c r="B33" s="145" t="s">
        <v>188</v>
      </c>
      <c r="C33" s="292" t="s">
        <v>239</v>
      </c>
      <c r="D33" s="292"/>
      <c r="E33" s="293"/>
      <c r="F33" s="151" t="s">
        <v>189</v>
      </c>
      <c r="G33" s="150" t="s">
        <v>236</v>
      </c>
      <c r="H33" s="150" t="s">
        <v>235</v>
      </c>
    </row>
    <row r="34" spans="1:8" ht="38.25" x14ac:dyDescent="0.25">
      <c r="A34" s="174">
        <v>24</v>
      </c>
      <c r="B34" s="145" t="s">
        <v>188</v>
      </c>
      <c r="C34" s="292" t="s">
        <v>240</v>
      </c>
      <c r="D34" s="292"/>
      <c r="E34" s="293"/>
      <c r="F34" s="151" t="s">
        <v>189</v>
      </c>
      <c r="G34" s="150" t="s">
        <v>238</v>
      </c>
      <c r="H34" s="150" t="s">
        <v>235</v>
      </c>
    </row>
    <row r="35" spans="1:8" ht="38.25" x14ac:dyDescent="0.25">
      <c r="A35" s="174">
        <v>25</v>
      </c>
      <c r="B35" s="145" t="s">
        <v>7</v>
      </c>
      <c r="C35" s="292" t="s">
        <v>243</v>
      </c>
      <c r="D35" s="292"/>
      <c r="E35" s="293"/>
      <c r="F35" s="151" t="s">
        <v>189</v>
      </c>
      <c r="G35" s="150" t="s">
        <v>242</v>
      </c>
      <c r="H35" s="150" t="s">
        <v>244</v>
      </c>
    </row>
    <row r="36" spans="1:8" ht="38.25" x14ac:dyDescent="0.25">
      <c r="A36" s="174">
        <v>26</v>
      </c>
      <c r="B36" s="145" t="s">
        <v>7</v>
      </c>
      <c r="C36" s="292" t="s">
        <v>245</v>
      </c>
      <c r="D36" s="292"/>
      <c r="E36" s="293"/>
      <c r="F36" s="151" t="s">
        <v>189</v>
      </c>
      <c r="G36" s="150" t="s">
        <v>246</v>
      </c>
      <c r="H36" s="150" t="s">
        <v>241</v>
      </c>
    </row>
    <row r="38" spans="1:8" ht="27" customHeight="1" x14ac:dyDescent="0.25"/>
    <row r="39" spans="1:8" ht="37.5" customHeight="1" x14ac:dyDescent="0.25"/>
    <row r="40" spans="1:8" ht="39.75" customHeight="1" x14ac:dyDescent="0.25"/>
    <row r="43" spans="1:8" ht="39.75" customHeight="1" x14ac:dyDescent="0.25"/>
    <row r="46" spans="1:8" ht="25.5" customHeight="1" x14ac:dyDescent="0.25"/>
    <row r="48" spans="1:8" ht="25.5" customHeight="1" x14ac:dyDescent="0.25"/>
    <row r="49" ht="26.25" customHeight="1" x14ac:dyDescent="0.25"/>
    <row r="50" ht="25.5" customHeight="1" x14ac:dyDescent="0.25"/>
    <row r="51" ht="25.5" customHeight="1" x14ac:dyDescent="0.25"/>
    <row r="58" ht="38.25" customHeight="1" x14ac:dyDescent="0.25"/>
    <row r="63" ht="38.25" customHeight="1" x14ac:dyDescent="0.25"/>
  </sheetData>
  <mergeCells count="29">
    <mergeCell ref="C11:E11"/>
    <mergeCell ref="C12:F12"/>
    <mergeCell ref="C13:F13"/>
    <mergeCell ref="G9:H9"/>
    <mergeCell ref="C10:E10"/>
    <mergeCell ref="D1:J1"/>
    <mergeCell ref="C21:F21"/>
    <mergeCell ref="C14:F14"/>
    <mergeCell ref="C15:F15"/>
    <mergeCell ref="C23:F23"/>
    <mergeCell ref="C24:F24"/>
    <mergeCell ref="C16:F16"/>
    <mergeCell ref="C17:F17"/>
    <mergeCell ref="C18:F18"/>
    <mergeCell ref="C19:F19"/>
    <mergeCell ref="C20:F20"/>
    <mergeCell ref="C25:F25"/>
    <mergeCell ref="C22:F22"/>
    <mergeCell ref="C26:F26"/>
    <mergeCell ref="C27:F27"/>
    <mergeCell ref="C28:F28"/>
    <mergeCell ref="C34:E34"/>
    <mergeCell ref="C35:E35"/>
    <mergeCell ref="C36:E36"/>
    <mergeCell ref="C29:F29"/>
    <mergeCell ref="C30:E30"/>
    <mergeCell ref="C31:E31"/>
    <mergeCell ref="C32:E32"/>
    <mergeCell ref="C33:E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DM</vt:lpstr>
      <vt:lpstr>Zásoby</vt:lpstr>
      <vt:lpstr>Zamestnanci</vt:lpstr>
      <vt:lpstr>Zúčtovacie vzťahy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Ing. Martin Mrmus</cp:lastModifiedBy>
  <dcterms:created xsi:type="dcterms:W3CDTF">2020-02-20T21:14:13Z</dcterms:created>
  <dcterms:modified xsi:type="dcterms:W3CDTF">2021-02-25T13:56:58Z</dcterms:modified>
</cp:coreProperties>
</file>